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55" windowWidth="10680" windowHeight="12210"/>
  </bookViews>
  <sheets>
    <sheet name="КБ" sheetId="1" r:id="rId1"/>
  </sheets>
  <calcPr calcId="145621"/>
</workbook>
</file>

<file path=xl/calcChain.xml><?xml version="1.0" encoding="utf-8"?>
<calcChain xmlns="http://schemas.openxmlformats.org/spreadsheetml/2006/main">
  <c r="F11" i="1" l="1"/>
  <c r="E11" i="1"/>
  <c r="F9" i="1"/>
  <c r="E9" i="1"/>
  <c r="D9" i="1"/>
  <c r="F8" i="1"/>
  <c r="E8" i="1"/>
  <c r="D8" i="1"/>
  <c r="F32" i="1" l="1"/>
  <c r="E32" i="1"/>
  <c r="D32" i="1"/>
  <c r="C31" i="1"/>
  <c r="B31" i="1"/>
  <c r="F18" i="1"/>
  <c r="E18" i="1"/>
  <c r="D18" i="1"/>
  <c r="C17" i="1"/>
  <c r="B17" i="1"/>
  <c r="F19" i="1" l="1"/>
  <c r="E19" i="1"/>
  <c r="D19" i="1"/>
  <c r="F40" i="1" l="1"/>
  <c r="E40" i="1"/>
  <c r="D40" i="1"/>
  <c r="C40" i="1"/>
  <c r="F33" i="1"/>
  <c r="F41" i="1" s="1"/>
  <c r="E33" i="1"/>
  <c r="E41" i="1" s="1"/>
  <c r="D33" i="1"/>
  <c r="D41" i="1" s="1"/>
  <c r="C33" i="1"/>
  <c r="C41" i="1" s="1"/>
  <c r="B33" i="1"/>
  <c r="B41" i="1" s="1"/>
  <c r="F27" i="1"/>
  <c r="E27" i="1"/>
  <c r="D27" i="1"/>
  <c r="F26" i="1"/>
  <c r="E26" i="1"/>
  <c r="D26" i="1"/>
  <c r="C26" i="1"/>
  <c r="F20" i="1"/>
  <c r="E20" i="1"/>
  <c r="C19" i="1"/>
  <c r="C27" i="1" s="1"/>
  <c r="B19" i="1"/>
  <c r="B27" i="1" s="1"/>
  <c r="F12" i="1"/>
  <c r="E12" i="1"/>
  <c r="D12" i="1"/>
  <c r="C12" i="1"/>
  <c r="F5" i="1"/>
  <c r="F13" i="1" s="1"/>
  <c r="E5" i="1"/>
  <c r="E13" i="1" s="1"/>
  <c r="D5" i="1"/>
  <c r="D13" i="1" s="1"/>
  <c r="C5" i="1"/>
  <c r="B5" i="1"/>
  <c r="B13" i="1" s="1"/>
  <c r="C34" i="1" l="1"/>
  <c r="D6" i="1"/>
  <c r="C6" i="1"/>
  <c r="C13" i="1"/>
  <c r="C20" i="1"/>
  <c r="D20" i="1"/>
  <c r="E6" i="1"/>
  <c r="D34" i="1"/>
  <c r="F6" i="1"/>
  <c r="E34" i="1"/>
  <c r="F34" i="1"/>
</calcChain>
</file>

<file path=xl/sharedStrings.xml><?xml version="1.0" encoding="utf-8"?>
<sst xmlns="http://schemas.openxmlformats.org/spreadsheetml/2006/main" count="41" uniqueCount="18">
  <si>
    <t>Показатели</t>
  </si>
  <si>
    <t>прогноз</t>
  </si>
  <si>
    <t>2019 год</t>
  </si>
  <si>
    <t>2020 год</t>
  </si>
  <si>
    <t>Доходы - всего</t>
  </si>
  <si>
    <t>темпы роста к предыдущему году, %</t>
  </si>
  <si>
    <t>в том числе:</t>
  </si>
  <si>
    <t>налоговые и неналоговые доходы</t>
  </si>
  <si>
    <t>безвозмездные поступления</t>
  </si>
  <si>
    <t>Расходы - всего</t>
  </si>
  <si>
    <t>Дефицит (-), профицит (+)</t>
  </si>
  <si>
    <t>Основные характеристики
консолидированного бюджета Лысогорского муниципального района  Саратовской области</t>
  </si>
  <si>
    <t>рублей</t>
  </si>
  <si>
    <t>Основные характеристики
 бюджета Лысогорского района  Саратовской области</t>
  </si>
  <si>
    <t>Основные характеристики
 бюджетов муниципальных образований Лысогорского района  Саратовской области</t>
  </si>
  <si>
    <t>2017 год (отчет)</t>
  </si>
  <si>
    <t>2018 год (оценка)</t>
  </si>
  <si>
    <t>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</si>
</sst>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0" xfId="0" applyFont="1" applyFill="1"/>
    <xf numFmtId="0" fontId="2" fillId="2" borderId="0" xfId="0" applyFont="1" applyFill="1" applyBorder="1" applyAlignment="1">
      <alignment wrapText="1"/>
    </xf>
    <xf numFmtId="0" fontId="3" fillId="0" borderId="0" xfId="0" applyFont="1" applyAlignment="1">
      <alignment horizontal="right"/>
    </xf>
    <xf numFmtId="0" fontId="4" fillId="3" borderId="7" xfId="0" applyFont="1" applyFill="1" applyBorder="1" applyAlignment="1">
      <alignment horizontal="center" vertical="center" wrapText="1" readingOrder="1"/>
    </xf>
    <xf numFmtId="0" fontId="4" fillId="2" borderId="7" xfId="0" applyFont="1" applyFill="1" applyBorder="1" applyAlignment="1">
      <alignment horizontal="left" wrapText="1" indent="1" readingOrder="1"/>
    </xf>
    <xf numFmtId="164" fontId="4" fillId="2" borderId="7" xfId="0" applyNumberFormat="1" applyFont="1" applyFill="1" applyBorder="1" applyAlignment="1">
      <alignment horizontal="center" vertical="center" wrapText="1" readingOrder="1"/>
    </xf>
    <xf numFmtId="0" fontId="5" fillId="2" borderId="7" xfId="0" applyFont="1" applyFill="1" applyBorder="1" applyAlignment="1">
      <alignment horizontal="left" wrapText="1" indent="1" readingOrder="1"/>
    </xf>
    <xf numFmtId="164" fontId="5" fillId="2" borderId="7" xfId="0" applyNumberFormat="1" applyFont="1" applyFill="1" applyBorder="1" applyAlignment="1">
      <alignment horizontal="center" vertical="center" wrapText="1" readingOrder="1"/>
    </xf>
    <xf numFmtId="0" fontId="2" fillId="2" borderId="7" xfId="0" applyFont="1" applyFill="1" applyBorder="1" applyAlignment="1">
      <alignment horizontal="left" wrapText="1" indent="1" readingOrder="1"/>
    </xf>
    <xf numFmtId="164" fontId="2" fillId="2" borderId="7" xfId="0" applyNumberFormat="1" applyFont="1" applyFill="1" applyBorder="1" applyAlignment="1">
      <alignment horizontal="center" vertical="center" wrapText="1" readingOrder="1"/>
    </xf>
    <xf numFmtId="0" fontId="2" fillId="2" borderId="7" xfId="0" applyFont="1" applyFill="1" applyBorder="1" applyAlignment="1">
      <alignment horizontal="left" wrapText="1" indent="4" readingOrder="1"/>
    </xf>
    <xf numFmtId="0" fontId="5" fillId="2" borderId="7" xfId="0" applyFont="1" applyFill="1" applyBorder="1" applyAlignment="1">
      <alignment horizontal="left" wrapText="1" indent="5" readingOrder="1"/>
    </xf>
    <xf numFmtId="0" fontId="3" fillId="2" borderId="0" xfId="0" applyFont="1" applyFill="1" applyAlignment="1">
      <alignment horizontal="right"/>
    </xf>
    <xf numFmtId="4" fontId="4" fillId="2" borderId="7" xfId="0" applyNumberFormat="1" applyFont="1" applyFill="1" applyBorder="1" applyAlignment="1">
      <alignment horizontal="center" vertical="center" wrapText="1" readingOrder="1"/>
    </xf>
    <xf numFmtId="4" fontId="2" fillId="2" borderId="7" xfId="0" applyNumberFormat="1" applyFont="1" applyFill="1" applyBorder="1" applyAlignment="1">
      <alignment horizontal="center" vertical="center" wrapText="1" readingOrder="1"/>
    </xf>
    <xf numFmtId="0" fontId="4" fillId="3" borderId="2" xfId="0" applyFont="1" applyFill="1" applyBorder="1" applyAlignment="1">
      <alignment horizontal="center" vertical="center" wrapText="1" readingOrder="1"/>
    </xf>
    <xf numFmtId="0" fontId="4" fillId="3" borderId="6" xfId="0" applyFont="1" applyFill="1" applyBorder="1" applyAlignment="1">
      <alignment horizontal="center" vertical="center" wrapText="1" readingOrder="1"/>
    </xf>
    <xf numFmtId="0" fontId="4" fillId="3" borderId="3" xfId="0" applyFont="1" applyFill="1" applyBorder="1" applyAlignment="1">
      <alignment horizontal="center" vertical="center" wrapText="1" readingOrder="1"/>
    </xf>
    <xf numFmtId="0" fontId="4" fillId="3" borderId="4" xfId="0" applyFont="1" applyFill="1" applyBorder="1" applyAlignment="1">
      <alignment horizontal="center" vertical="center" wrapText="1" readingOrder="1"/>
    </xf>
    <xf numFmtId="0" fontId="4" fillId="3" borderId="5" xfId="0" applyFont="1" applyFill="1" applyBorder="1" applyAlignment="1">
      <alignment horizontal="center" vertical="center" wrapText="1" readingOrder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abSelected="1" view="pageBreakPreview" zoomScaleNormal="100" zoomScaleSheetLayoutView="100" workbookViewId="0">
      <selection activeCell="F12" sqref="F12"/>
    </sheetView>
  </sheetViews>
  <sheetFormatPr defaultColWidth="9.140625" defaultRowHeight="15.75" x14ac:dyDescent="0.25"/>
  <cols>
    <col min="1" max="1" width="48.42578125" style="1" customWidth="1"/>
    <col min="2" max="2" width="16.7109375" style="1" customWidth="1"/>
    <col min="3" max="3" width="18.5703125" style="1" customWidth="1"/>
    <col min="4" max="4" width="17.42578125" style="1" customWidth="1"/>
    <col min="5" max="5" width="16.85546875" style="1" customWidth="1"/>
    <col min="6" max="6" width="16.5703125" style="1" customWidth="1"/>
    <col min="7" max="16384" width="9.140625" style="1"/>
  </cols>
  <sheetData>
    <row r="1" spans="1:6" ht="61.5" customHeight="1" thickBot="1" x14ac:dyDescent="0.3">
      <c r="A1" s="21" t="s">
        <v>11</v>
      </c>
      <c r="B1" s="21"/>
      <c r="C1" s="21"/>
      <c r="D1" s="21"/>
      <c r="E1" s="21"/>
      <c r="F1" s="21"/>
    </row>
    <row r="2" spans="1:6" ht="13.5" customHeight="1" thickTop="1" x14ac:dyDescent="0.25">
      <c r="A2" s="2"/>
      <c r="B2" s="2"/>
      <c r="C2" s="2"/>
      <c r="D2" s="2"/>
      <c r="E2" s="2"/>
      <c r="F2" s="3" t="s">
        <v>12</v>
      </c>
    </row>
    <row r="3" spans="1:6" x14ac:dyDescent="0.25">
      <c r="A3" s="16" t="s">
        <v>0</v>
      </c>
      <c r="B3" s="16" t="s">
        <v>15</v>
      </c>
      <c r="C3" s="16" t="s">
        <v>16</v>
      </c>
      <c r="D3" s="18" t="s">
        <v>1</v>
      </c>
      <c r="E3" s="19"/>
      <c r="F3" s="20"/>
    </row>
    <row r="4" spans="1:6" x14ac:dyDescent="0.25">
      <c r="A4" s="17"/>
      <c r="B4" s="17"/>
      <c r="C4" s="17"/>
      <c r="D4" s="4" t="s">
        <v>2</v>
      </c>
      <c r="E4" s="4" t="s">
        <v>3</v>
      </c>
      <c r="F4" s="4" t="s">
        <v>17</v>
      </c>
    </row>
    <row r="5" spans="1:6" x14ac:dyDescent="0.25">
      <c r="A5" s="5" t="s">
        <v>4</v>
      </c>
      <c r="B5" s="14">
        <f t="shared" ref="B5:C5" si="0">B8+B9</f>
        <v>344316114.97000003</v>
      </c>
      <c r="C5" s="14">
        <f t="shared" si="0"/>
        <v>375261896.03000003</v>
      </c>
      <c r="D5" s="14">
        <f>D8+D9</f>
        <v>379344500</v>
      </c>
      <c r="E5" s="14">
        <f>E8+E9</f>
        <v>365119500</v>
      </c>
      <c r="F5" s="14">
        <f>F8+F9</f>
        <v>383597300</v>
      </c>
    </row>
    <row r="6" spans="1:6" x14ac:dyDescent="0.25">
      <c r="A6" s="7" t="s">
        <v>5</v>
      </c>
      <c r="B6" s="8"/>
      <c r="C6" s="8">
        <f>C5/B5*100</f>
        <v>108.9876075253394</v>
      </c>
      <c r="D6" s="8">
        <f t="shared" ref="D6:F6" si="1">D5/C5*100</f>
        <v>101.08793458999995</v>
      </c>
      <c r="E6" s="8">
        <f t="shared" si="1"/>
        <v>96.250110387787359</v>
      </c>
      <c r="F6" s="8">
        <f t="shared" si="1"/>
        <v>105.06075408188278</v>
      </c>
    </row>
    <row r="7" spans="1:6" x14ac:dyDescent="0.25">
      <c r="A7" s="9" t="s">
        <v>6</v>
      </c>
      <c r="B7" s="10"/>
      <c r="C7" s="10"/>
      <c r="D7" s="10"/>
      <c r="E7" s="10"/>
      <c r="F7" s="10"/>
    </row>
    <row r="8" spans="1:6" x14ac:dyDescent="0.25">
      <c r="A8" s="11" t="s">
        <v>7</v>
      </c>
      <c r="B8" s="15">
        <v>80306676.370000005</v>
      </c>
      <c r="C8" s="15">
        <v>84321701.290000007</v>
      </c>
      <c r="D8" s="15">
        <f>D22+D36</f>
        <v>88545500</v>
      </c>
      <c r="E8" s="15">
        <f>E22+E36</f>
        <v>92261600</v>
      </c>
      <c r="F8" s="15">
        <f>F22+F36</f>
        <v>95344500</v>
      </c>
    </row>
    <row r="9" spans="1:6" x14ac:dyDescent="0.25">
      <c r="A9" s="11" t="s">
        <v>8</v>
      </c>
      <c r="B9" s="15">
        <v>264009438.59999999</v>
      </c>
      <c r="C9" s="15">
        <v>290940194.74000001</v>
      </c>
      <c r="D9" s="15">
        <f>D23+D37-3786108</f>
        <v>290799000</v>
      </c>
      <c r="E9" s="15">
        <f>E23+E37-3516727</f>
        <v>272857900</v>
      </c>
      <c r="F9" s="15">
        <f>F23+F37-3453474</f>
        <v>288252800</v>
      </c>
    </row>
    <row r="10" spans="1:6" x14ac:dyDescent="0.25">
      <c r="A10" s="12"/>
      <c r="B10" s="8"/>
      <c r="C10" s="8"/>
      <c r="D10" s="10"/>
      <c r="E10" s="10"/>
      <c r="F10" s="10"/>
    </row>
    <row r="11" spans="1:6" x14ac:dyDescent="0.25">
      <c r="A11" s="5" t="s">
        <v>9</v>
      </c>
      <c r="B11" s="14">
        <v>347082484.61000001</v>
      </c>
      <c r="C11" s="14">
        <v>375261896.02999997</v>
      </c>
      <c r="D11" s="14">
        <v>379344500</v>
      </c>
      <c r="E11" s="14">
        <f>E25+E39-3516727</f>
        <v>365119500</v>
      </c>
      <c r="F11" s="14">
        <f>F25+F39-3453474</f>
        <v>383597300</v>
      </c>
    </row>
    <row r="12" spans="1:6" x14ac:dyDescent="0.25">
      <c r="A12" s="7" t="s">
        <v>5</v>
      </c>
      <c r="B12" s="8"/>
      <c r="C12" s="8">
        <f>C11/B11*100</f>
        <v>108.11893790943205</v>
      </c>
      <c r="D12" s="8">
        <f t="shared" ref="D12:F12" si="2">D11/C11*100</f>
        <v>101.08793458999996</v>
      </c>
      <c r="E12" s="8">
        <f t="shared" si="2"/>
        <v>96.250110387787359</v>
      </c>
      <c r="F12" s="8">
        <f t="shared" si="2"/>
        <v>105.06075408188278</v>
      </c>
    </row>
    <row r="13" spans="1:6" x14ac:dyDescent="0.25">
      <c r="A13" s="5" t="s">
        <v>10</v>
      </c>
      <c r="B13" s="6">
        <f>B5-B11</f>
        <v>-2766369.6399999857</v>
      </c>
      <c r="C13" s="6">
        <f t="shared" ref="C13" si="3">C5-C11</f>
        <v>0</v>
      </c>
      <c r="D13" s="6">
        <f>D5-D11</f>
        <v>0</v>
      </c>
      <c r="E13" s="6">
        <f t="shared" ref="E13:F13" si="4">E5-E11</f>
        <v>0</v>
      </c>
      <c r="F13" s="6">
        <f t="shared" si="4"/>
        <v>0</v>
      </c>
    </row>
    <row r="15" spans="1:6" ht="40.5" customHeight="1" thickBot="1" x14ac:dyDescent="0.3">
      <c r="A15" s="21" t="s">
        <v>13</v>
      </c>
      <c r="B15" s="21"/>
      <c r="C15" s="21"/>
      <c r="D15" s="21"/>
      <c r="E15" s="21"/>
      <c r="F15" s="21"/>
    </row>
    <row r="16" spans="1:6" ht="16.5" thickTop="1" x14ac:dyDescent="0.25">
      <c r="A16" s="2"/>
      <c r="B16" s="2"/>
      <c r="C16" s="2"/>
      <c r="D16" s="2"/>
      <c r="E16" s="2"/>
      <c r="F16" s="13" t="s">
        <v>12</v>
      </c>
    </row>
    <row r="17" spans="1:6" x14ac:dyDescent="0.25">
      <c r="A17" s="16" t="s">
        <v>0</v>
      </c>
      <c r="B17" s="16" t="str">
        <f>B3</f>
        <v>2017 год (отчет)</v>
      </c>
      <c r="C17" s="16" t="str">
        <f>C3</f>
        <v>2018 год (оценка)</v>
      </c>
      <c r="D17" s="18" t="s">
        <v>1</v>
      </c>
      <c r="E17" s="19"/>
      <c r="F17" s="20"/>
    </row>
    <row r="18" spans="1:6" x14ac:dyDescent="0.25">
      <c r="A18" s="17"/>
      <c r="B18" s="17"/>
      <c r="C18" s="17"/>
      <c r="D18" s="4" t="str">
        <f>D4</f>
        <v>2019 год</v>
      </c>
      <c r="E18" s="4" t="str">
        <f>E4</f>
        <v>2020 год</v>
      </c>
      <c r="F18" s="4" t="str">
        <f>F4</f>
        <v>2021 год</v>
      </c>
    </row>
    <row r="19" spans="1:6" x14ac:dyDescent="0.25">
      <c r="A19" s="5" t="s">
        <v>4</v>
      </c>
      <c r="B19" s="14">
        <f t="shared" ref="B19:F19" si="5">B22+B23</f>
        <v>313291582.56</v>
      </c>
      <c r="C19" s="14">
        <f t="shared" si="5"/>
        <v>344837646.56</v>
      </c>
      <c r="D19" s="14">
        <f t="shared" si="5"/>
        <v>347139410</v>
      </c>
      <c r="E19" s="14">
        <f t="shared" si="5"/>
        <v>331485910</v>
      </c>
      <c r="F19" s="14">
        <f t="shared" si="5"/>
        <v>348840510</v>
      </c>
    </row>
    <row r="20" spans="1:6" x14ac:dyDescent="0.25">
      <c r="A20" s="7" t="s">
        <v>5</v>
      </c>
      <c r="B20" s="8"/>
      <c r="C20" s="8">
        <f>C19/B19*100</f>
        <v>110.06923446274158</v>
      </c>
      <c r="D20" s="8">
        <f t="shared" ref="D20:F20" si="6">D19/C19*100</f>
        <v>100.6674919235071</v>
      </c>
      <c r="E20" s="8">
        <f t="shared" si="6"/>
        <v>95.490716539502102</v>
      </c>
      <c r="F20" s="8">
        <f t="shared" si="6"/>
        <v>105.23539597806737</v>
      </c>
    </row>
    <row r="21" spans="1:6" x14ac:dyDescent="0.25">
      <c r="A21" s="9" t="s">
        <v>6</v>
      </c>
      <c r="B21" s="10"/>
      <c r="C21" s="10"/>
      <c r="D21" s="10"/>
      <c r="E21" s="10"/>
      <c r="F21" s="10"/>
    </row>
    <row r="22" spans="1:6" x14ac:dyDescent="0.25">
      <c r="A22" s="11" t="s">
        <v>7</v>
      </c>
      <c r="B22" s="15">
        <v>49960764.079999998</v>
      </c>
      <c r="C22" s="15">
        <v>55216640.329999998</v>
      </c>
      <c r="D22" s="15">
        <v>56397500</v>
      </c>
      <c r="E22" s="15">
        <v>58685100</v>
      </c>
      <c r="F22" s="15">
        <v>60644800</v>
      </c>
    </row>
    <row r="23" spans="1:6" x14ac:dyDescent="0.25">
      <c r="A23" s="11" t="s">
        <v>8</v>
      </c>
      <c r="B23" s="15">
        <v>263330818.47999999</v>
      </c>
      <c r="C23" s="15">
        <v>289621006.23000002</v>
      </c>
      <c r="D23" s="15">
        <v>290741910</v>
      </c>
      <c r="E23" s="15">
        <v>272800810</v>
      </c>
      <c r="F23" s="15">
        <v>288195710</v>
      </c>
    </row>
    <row r="24" spans="1:6" x14ac:dyDescent="0.25">
      <c r="A24" s="12"/>
      <c r="B24" s="8"/>
      <c r="C24" s="8"/>
      <c r="D24" s="10"/>
      <c r="E24" s="10"/>
      <c r="F24" s="10"/>
    </row>
    <row r="25" spans="1:6" x14ac:dyDescent="0.25">
      <c r="A25" s="5" t="s">
        <v>9</v>
      </c>
      <c r="B25" s="14">
        <v>314423026.32999998</v>
      </c>
      <c r="C25" s="14">
        <v>344837646.56</v>
      </c>
      <c r="D25" s="14">
        <v>347139410</v>
      </c>
      <c r="E25" s="14">
        <v>331485910</v>
      </c>
      <c r="F25" s="14">
        <v>348840510</v>
      </c>
    </row>
    <row r="26" spans="1:6" x14ac:dyDescent="0.25">
      <c r="A26" s="7" t="s">
        <v>5</v>
      </c>
      <c r="B26" s="8"/>
      <c r="C26" s="8">
        <f>C25/B25*100</f>
        <v>109.67315294461883</v>
      </c>
      <c r="D26" s="8">
        <f t="shared" ref="D26:F26" si="7">D25/C25*100</f>
        <v>100.6674919235071</v>
      </c>
      <c r="E26" s="8">
        <f t="shared" si="7"/>
        <v>95.490716539502102</v>
      </c>
      <c r="F26" s="8">
        <f t="shared" si="7"/>
        <v>105.23539597806737</v>
      </c>
    </row>
    <row r="27" spans="1:6" x14ac:dyDescent="0.25">
      <c r="A27" s="5" t="s">
        <v>10</v>
      </c>
      <c r="B27" s="14">
        <f t="shared" ref="B27:C27" si="8">B19-B25</f>
        <v>-1131443.7699999809</v>
      </c>
      <c r="C27" s="14">
        <f t="shared" si="8"/>
        <v>0</v>
      </c>
      <c r="D27" s="14">
        <f>D19-D25</f>
        <v>0</v>
      </c>
      <c r="E27" s="14">
        <f t="shared" ref="E27:F27" si="9">E19-E25</f>
        <v>0</v>
      </c>
      <c r="F27" s="14">
        <f t="shared" si="9"/>
        <v>0</v>
      </c>
    </row>
    <row r="29" spans="1:6" ht="42" customHeight="1" thickBot="1" x14ac:dyDescent="0.3">
      <c r="A29" s="21" t="s">
        <v>14</v>
      </c>
      <c r="B29" s="21"/>
      <c r="C29" s="21"/>
      <c r="D29" s="21"/>
      <c r="E29" s="21"/>
      <c r="F29" s="21"/>
    </row>
    <row r="30" spans="1:6" ht="16.5" thickTop="1" x14ac:dyDescent="0.25">
      <c r="A30" s="2"/>
      <c r="B30" s="2"/>
      <c r="C30" s="2"/>
      <c r="D30" s="2"/>
      <c r="E30" s="2"/>
      <c r="F30" s="13" t="s">
        <v>12</v>
      </c>
    </row>
    <row r="31" spans="1:6" x14ac:dyDescent="0.25">
      <c r="A31" s="16" t="s">
        <v>0</v>
      </c>
      <c r="B31" s="16" t="str">
        <f>B3</f>
        <v>2017 год (отчет)</v>
      </c>
      <c r="C31" s="16" t="str">
        <f>C17</f>
        <v>2018 год (оценка)</v>
      </c>
      <c r="D31" s="18" t="s">
        <v>1</v>
      </c>
      <c r="E31" s="19"/>
      <c r="F31" s="20"/>
    </row>
    <row r="32" spans="1:6" x14ac:dyDescent="0.25">
      <c r="A32" s="17"/>
      <c r="B32" s="17"/>
      <c r="C32" s="17"/>
      <c r="D32" s="4" t="str">
        <f>D18</f>
        <v>2019 год</v>
      </c>
      <c r="E32" s="4" t="str">
        <f>E18</f>
        <v>2020 год</v>
      </c>
      <c r="F32" s="4" t="str">
        <f>F18</f>
        <v>2021 год</v>
      </c>
    </row>
    <row r="33" spans="1:6" x14ac:dyDescent="0.25">
      <c r="A33" s="5" t="s">
        <v>4</v>
      </c>
      <c r="B33" s="14">
        <f>B36+B37</f>
        <v>35638510.789999999</v>
      </c>
      <c r="C33" s="14">
        <f t="shared" ref="C33" si="10">C36+C37</f>
        <v>35728717.960000001</v>
      </c>
      <c r="D33" s="14">
        <f>D36+D37</f>
        <v>35991198</v>
      </c>
      <c r="E33" s="14">
        <f t="shared" ref="E33:F33" si="11">E36+E37</f>
        <v>37150317</v>
      </c>
      <c r="F33" s="14">
        <f t="shared" si="11"/>
        <v>38210264</v>
      </c>
    </row>
    <row r="34" spans="1:6" x14ac:dyDescent="0.25">
      <c r="A34" s="7" t="s">
        <v>5</v>
      </c>
      <c r="B34" s="8"/>
      <c r="C34" s="8">
        <f>C33/B33*100</f>
        <v>100.25311711404426</v>
      </c>
      <c r="D34" s="8">
        <f t="shared" ref="D34:F34" si="12">D33/C33*100</f>
        <v>100.73464723893495</v>
      </c>
      <c r="E34" s="8">
        <f t="shared" si="12"/>
        <v>103.22056242751351</v>
      </c>
      <c r="F34" s="8">
        <f t="shared" si="12"/>
        <v>102.85313043223829</v>
      </c>
    </row>
    <row r="35" spans="1:6" x14ac:dyDescent="0.25">
      <c r="A35" s="9" t="s">
        <v>6</v>
      </c>
      <c r="B35" s="10"/>
      <c r="C35" s="10"/>
      <c r="D35" s="10"/>
      <c r="E35" s="10"/>
      <c r="F35" s="10"/>
    </row>
    <row r="36" spans="1:6" x14ac:dyDescent="0.25">
      <c r="A36" s="11" t="s">
        <v>7</v>
      </c>
      <c r="B36" s="15">
        <v>30345912.289999999</v>
      </c>
      <c r="C36" s="15">
        <v>29105060.960000001</v>
      </c>
      <c r="D36" s="15">
        <v>32148000</v>
      </c>
      <c r="E36" s="15">
        <v>33576500</v>
      </c>
      <c r="F36" s="15">
        <v>34699700</v>
      </c>
    </row>
    <row r="37" spans="1:6" x14ac:dyDescent="0.25">
      <c r="A37" s="11" t="s">
        <v>8</v>
      </c>
      <c r="B37" s="15">
        <v>5292598.5</v>
      </c>
      <c r="C37" s="15">
        <v>6623657</v>
      </c>
      <c r="D37" s="15">
        <v>3843198</v>
      </c>
      <c r="E37" s="15">
        <v>3573817</v>
      </c>
      <c r="F37" s="15">
        <v>3510564</v>
      </c>
    </row>
    <row r="38" spans="1:6" x14ac:dyDescent="0.25">
      <c r="A38" s="12"/>
      <c r="B38" s="8"/>
      <c r="C38" s="8"/>
      <c r="D38" s="10"/>
      <c r="E38" s="10"/>
      <c r="F38" s="10"/>
    </row>
    <row r="39" spans="1:6" x14ac:dyDescent="0.25">
      <c r="A39" s="5" t="s">
        <v>9</v>
      </c>
      <c r="B39" s="14">
        <v>37273436.659999996</v>
      </c>
      <c r="C39" s="14">
        <v>35728717.960000001</v>
      </c>
      <c r="D39" s="14">
        <v>35991198</v>
      </c>
      <c r="E39" s="14">
        <v>37150317</v>
      </c>
      <c r="F39" s="14">
        <v>38210264</v>
      </c>
    </row>
    <row r="40" spans="1:6" x14ac:dyDescent="0.25">
      <c r="A40" s="7" t="s">
        <v>5</v>
      </c>
      <c r="B40" s="8"/>
      <c r="C40" s="8">
        <f>C39/B39*100</f>
        <v>95.855711631608926</v>
      </c>
      <c r="D40" s="8">
        <f t="shared" ref="D40:F40" si="13">D39/C39*100</f>
        <v>100.73464723893495</v>
      </c>
      <c r="E40" s="8">
        <f t="shared" si="13"/>
        <v>103.22056242751351</v>
      </c>
      <c r="F40" s="8">
        <f t="shared" si="13"/>
        <v>102.85313043223829</v>
      </c>
    </row>
    <row r="41" spans="1:6" x14ac:dyDescent="0.25">
      <c r="A41" s="5" t="s">
        <v>10</v>
      </c>
      <c r="B41" s="6">
        <f>B33-B39</f>
        <v>-1634925.8699999973</v>
      </c>
      <c r="C41" s="14">
        <f>C33-C39</f>
        <v>0</v>
      </c>
      <c r="D41" s="6">
        <f>D33-D39</f>
        <v>0</v>
      </c>
      <c r="E41" s="6">
        <f>E33-E39</f>
        <v>0</v>
      </c>
      <c r="F41" s="6">
        <f>F33-F39</f>
        <v>0</v>
      </c>
    </row>
  </sheetData>
  <mergeCells count="15">
    <mergeCell ref="A31:A32"/>
    <mergeCell ref="B31:B32"/>
    <mergeCell ref="C31:C32"/>
    <mergeCell ref="D31:F31"/>
    <mergeCell ref="A1:F1"/>
    <mergeCell ref="A3:A4"/>
    <mergeCell ref="B3:B4"/>
    <mergeCell ref="C3:C4"/>
    <mergeCell ref="D3:F3"/>
    <mergeCell ref="A15:F15"/>
    <mergeCell ref="A17:A18"/>
    <mergeCell ref="B17:B18"/>
    <mergeCell ref="C17:C18"/>
    <mergeCell ref="D17:F17"/>
    <mergeCell ref="A29:F29"/>
  </mergeCells>
  <pageMargins left="0.25" right="0.25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Потапова Анна Юрьевна</dc:creator>
  <cp:lastModifiedBy>User</cp:lastModifiedBy>
  <cp:lastPrinted>2018-11-07T11:52:53Z</cp:lastPrinted>
  <dcterms:created xsi:type="dcterms:W3CDTF">2017-10-10T12:47:12Z</dcterms:created>
  <dcterms:modified xsi:type="dcterms:W3CDTF">2018-11-07T11:52:54Z</dcterms:modified>
</cp:coreProperties>
</file>