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400" yWindow="1470" windowWidth="18180" windowHeight="12030"/>
  </bookViews>
  <sheets>
    <sheet name="КБ" sheetId="1" r:id="rId1"/>
  </sheets>
  <calcPr calcId="145621" iterate="1"/>
</workbook>
</file>

<file path=xl/calcChain.xml><?xml version="1.0" encoding="utf-8"?>
<calcChain xmlns="http://schemas.openxmlformats.org/spreadsheetml/2006/main">
  <c r="K11" i="1" l="1"/>
  <c r="D36" i="1" l="1"/>
  <c r="L7" i="1"/>
  <c r="M7" i="1"/>
  <c r="K7" i="1"/>
  <c r="C36" i="1" l="1"/>
  <c r="C33" i="1" s="1"/>
  <c r="E9" i="1" l="1"/>
  <c r="L11" i="1"/>
  <c r="M11" i="1"/>
  <c r="G9" i="1" s="1"/>
  <c r="F8" i="1"/>
  <c r="G8" i="1"/>
  <c r="E8" i="1"/>
  <c r="D5" i="1"/>
  <c r="F9" i="1" l="1"/>
  <c r="C31" i="1"/>
  <c r="G18" i="1"/>
  <c r="G32" i="1" s="1"/>
  <c r="F18" i="1"/>
  <c r="F32" i="1" s="1"/>
  <c r="E18" i="1"/>
  <c r="E32" i="1" s="1"/>
  <c r="D17" i="1"/>
  <c r="D31" i="1" s="1"/>
  <c r="C17" i="1"/>
  <c r="G19" i="1" l="1"/>
  <c r="F19" i="1"/>
  <c r="E19" i="1"/>
  <c r="G33" i="1" l="1"/>
  <c r="F33" i="1"/>
  <c r="E33" i="1"/>
  <c r="D33" i="1"/>
  <c r="C41" i="1"/>
  <c r="G27" i="1"/>
  <c r="F27" i="1"/>
  <c r="E27" i="1"/>
  <c r="G26" i="1"/>
  <c r="F26" i="1"/>
  <c r="G20" i="1"/>
  <c r="F20" i="1"/>
  <c r="D19" i="1"/>
  <c r="C19" i="1"/>
  <c r="C27" i="1" s="1"/>
  <c r="D12" i="1"/>
  <c r="G5" i="1"/>
  <c r="F5" i="1"/>
  <c r="E5" i="1"/>
  <c r="C5" i="1"/>
  <c r="C13" i="1" s="1"/>
  <c r="D39" i="1" l="1"/>
  <c r="D40" i="1" s="1"/>
  <c r="E39" i="1"/>
  <c r="E11" i="1" s="1"/>
  <c r="E12" i="1" s="1"/>
  <c r="G39" i="1"/>
  <c r="F39" i="1"/>
  <c r="F11" i="1" s="1"/>
  <c r="D34" i="1"/>
  <c r="E6" i="1"/>
  <c r="D6" i="1"/>
  <c r="D13" i="1"/>
  <c r="D20" i="1"/>
  <c r="E20" i="1"/>
  <c r="F6" i="1"/>
  <c r="E34" i="1"/>
  <c r="G6" i="1"/>
  <c r="F34" i="1"/>
  <c r="G34" i="1"/>
  <c r="G41" i="1" l="1"/>
  <c r="G11" i="1"/>
  <c r="G13" i="1" s="1"/>
  <c r="E40" i="1"/>
  <c r="E26" i="1"/>
  <c r="D26" i="1"/>
  <c r="D27" i="1"/>
  <c r="F12" i="1"/>
  <c r="F40" i="1"/>
  <c r="D41" i="1"/>
  <c r="F41" i="1"/>
  <c r="E41" i="1"/>
  <c r="F13" i="1"/>
  <c r="E13" i="1"/>
  <c r="G40" i="1"/>
  <c r="G12" i="1" l="1"/>
</calcChain>
</file>

<file path=xl/sharedStrings.xml><?xml version="1.0" encoding="utf-8"?>
<sst xmlns="http://schemas.openxmlformats.org/spreadsheetml/2006/main" count="44" uniqueCount="21">
  <si>
    <t>Показатели</t>
  </si>
  <si>
    <t>прогноз</t>
  </si>
  <si>
    <t>Доходы - всего</t>
  </si>
  <si>
    <t>темпы роста к предыдущему году, %</t>
  </si>
  <si>
    <t>в том числе:</t>
  </si>
  <si>
    <t>налоговые и неналоговые доходы</t>
  </si>
  <si>
    <t>безвозмездные поступления</t>
  </si>
  <si>
    <t>Расходы - всего</t>
  </si>
  <si>
    <t>Дефицит (-), профицит (+)</t>
  </si>
  <si>
    <t>Основные характеристики
консолидированного бюджета Лысогорского муниципального района  Саратовской области</t>
  </si>
  <si>
    <t>рублей</t>
  </si>
  <si>
    <t>Основные характеристики
 бюджета Лысогорского района  Саратовской области</t>
  </si>
  <si>
    <t>Основные характеристики
 бюджетов муниципальных образований Лысогорского района  Саратовской области</t>
  </si>
  <si>
    <t>район</t>
  </si>
  <si>
    <t>посел</t>
  </si>
  <si>
    <t>итого</t>
  </si>
  <si>
    <t>2025 год</t>
  </si>
  <si>
    <t>2026 год</t>
  </si>
  <si>
    <t>2023 год (отчет)</t>
  </si>
  <si>
    <t>2024 год 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</si>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</sst>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2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3" borderId="7" xfId="0" applyFont="1" applyFill="1" applyBorder="1" applyAlignment="1">
      <alignment horizontal="center" vertical="center" wrapText="1" readingOrder="1"/>
    </xf>
    <xf numFmtId="0" fontId="4" fillId="2" borderId="7" xfId="0" applyFont="1" applyFill="1" applyBorder="1" applyAlignment="1">
      <alignment horizontal="left" wrapText="1" indent="1" readingOrder="1"/>
    </xf>
    <xf numFmtId="164" fontId="4" fillId="2" borderId="7" xfId="0" applyNumberFormat="1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left" wrapText="1" indent="1" readingOrder="1"/>
    </xf>
    <xf numFmtId="164" fontId="5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1" readingOrder="1"/>
    </xf>
    <xf numFmtId="164" fontId="2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4" readingOrder="1"/>
    </xf>
    <xf numFmtId="0" fontId="5" fillId="2" borderId="7" xfId="0" applyFont="1" applyFill="1" applyBorder="1" applyAlignment="1">
      <alignment horizontal="left" wrapText="1" indent="5" readingOrder="1"/>
    </xf>
    <xf numFmtId="0" fontId="3" fillId="2" borderId="0" xfId="0" applyFont="1" applyFill="1" applyAlignment="1">
      <alignment horizontal="right"/>
    </xf>
    <xf numFmtId="4" fontId="4" fillId="2" borderId="7" xfId="0" applyNumberFormat="1" applyFont="1" applyFill="1" applyBorder="1" applyAlignment="1">
      <alignment horizontal="center" vertical="center" wrapText="1" readingOrder="1"/>
    </xf>
    <xf numFmtId="4" fontId="2" fillId="2" borderId="7" xfId="0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4" fontId="2" fillId="2" borderId="0" xfId="0" applyNumberFormat="1" applyFont="1" applyFill="1" applyBorder="1"/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6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5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tabSelected="1" zoomScaleNormal="100" zoomScaleSheetLayoutView="100" workbookViewId="0">
      <selection activeCell="E26" sqref="E26"/>
    </sheetView>
  </sheetViews>
  <sheetFormatPr defaultColWidth="9.140625" defaultRowHeight="15.75" x14ac:dyDescent="0.25"/>
  <cols>
    <col min="1" max="1" width="9.140625" style="1"/>
    <col min="2" max="2" width="48.42578125" style="1" customWidth="1"/>
    <col min="3" max="3" width="16.7109375" style="1" customWidth="1"/>
    <col min="4" max="4" width="18.5703125" style="1" customWidth="1"/>
    <col min="5" max="5" width="17.42578125" style="1" customWidth="1"/>
    <col min="6" max="6" width="16.85546875" style="1" customWidth="1"/>
    <col min="7" max="7" width="16.5703125" style="1" customWidth="1"/>
    <col min="8" max="10" width="9.140625" style="1"/>
    <col min="11" max="13" width="13.140625" style="1" bestFit="1" customWidth="1"/>
    <col min="14" max="16384" width="9.140625" style="1"/>
  </cols>
  <sheetData>
    <row r="1" spans="2:13" ht="61.5" customHeight="1" thickBot="1" x14ac:dyDescent="0.3">
      <c r="B1" s="23" t="s">
        <v>9</v>
      </c>
      <c r="C1" s="23"/>
      <c r="D1" s="23"/>
      <c r="E1" s="23"/>
      <c r="F1" s="23"/>
      <c r="G1" s="23"/>
    </row>
    <row r="2" spans="2:13" ht="13.5" customHeight="1" thickTop="1" x14ac:dyDescent="0.25">
      <c r="B2" s="2"/>
      <c r="C2" s="2"/>
      <c r="D2" s="2"/>
      <c r="E2" s="2"/>
      <c r="F2" s="2"/>
      <c r="G2" s="3" t="s">
        <v>10</v>
      </c>
    </row>
    <row r="3" spans="2:13" x14ac:dyDescent="0.25">
      <c r="B3" s="18" t="s">
        <v>0</v>
      </c>
      <c r="C3" s="18" t="s">
        <v>18</v>
      </c>
      <c r="D3" s="18" t="s">
        <v>19</v>
      </c>
      <c r="E3" s="20" t="s">
        <v>1</v>
      </c>
      <c r="F3" s="21"/>
      <c r="G3" s="22"/>
    </row>
    <row r="4" spans="2:13" x14ac:dyDescent="0.25">
      <c r="B4" s="19"/>
      <c r="C4" s="19"/>
      <c r="D4" s="19"/>
      <c r="E4" s="4" t="s">
        <v>16</v>
      </c>
      <c r="F4" s="4" t="s">
        <v>17</v>
      </c>
      <c r="G4" s="4" t="s">
        <v>20</v>
      </c>
    </row>
    <row r="5" spans="2:13" x14ac:dyDescent="0.25">
      <c r="B5" s="5" t="s">
        <v>2</v>
      </c>
      <c r="C5" s="14">
        <f t="shared" ref="C5" si="0">C8+C9</f>
        <v>719427486.40999997</v>
      </c>
      <c r="D5" s="14">
        <f>D8+D9</f>
        <v>799379530.3599999</v>
      </c>
      <c r="E5" s="14">
        <f>E8+E9</f>
        <v>653842679.80999994</v>
      </c>
      <c r="F5" s="14">
        <f>F8+F9</f>
        <v>587093151.03999996</v>
      </c>
      <c r="G5" s="14">
        <f>G8+G9</f>
        <v>589039323.05999994</v>
      </c>
    </row>
    <row r="6" spans="2:13" x14ac:dyDescent="0.25">
      <c r="B6" s="7" t="s">
        <v>3</v>
      </c>
      <c r="C6" s="8"/>
      <c r="D6" s="8">
        <f>D5/C5*100</f>
        <v>111.11328736534199</v>
      </c>
      <c r="E6" s="8">
        <f t="shared" ref="E6:G6" si="1">E5/D5*100</f>
        <v>81.793773167489348</v>
      </c>
      <c r="F6" s="8">
        <f t="shared" si="1"/>
        <v>89.791194299308103</v>
      </c>
      <c r="G6" s="8">
        <f t="shared" si="1"/>
        <v>100.33149288431528</v>
      </c>
      <c r="I6" s="16"/>
      <c r="J6" s="16"/>
      <c r="K6" s="16"/>
      <c r="L6" s="16"/>
      <c r="M6" s="16"/>
    </row>
    <row r="7" spans="2:13" x14ac:dyDescent="0.25">
      <c r="B7" s="9" t="s">
        <v>4</v>
      </c>
      <c r="C7" s="10"/>
      <c r="D7" s="10"/>
      <c r="E7" s="10"/>
      <c r="F7" s="10"/>
      <c r="G7" s="10"/>
      <c r="I7" s="16"/>
      <c r="J7" s="16"/>
      <c r="K7" s="16" t="str">
        <f>E4</f>
        <v>2025 год</v>
      </c>
      <c r="L7" s="16" t="str">
        <f t="shared" ref="L7:M7" si="2">F4</f>
        <v>2026 год</v>
      </c>
      <c r="M7" s="16" t="str">
        <f t="shared" si="2"/>
        <v>2027 год</v>
      </c>
    </row>
    <row r="8" spans="2:13" x14ac:dyDescent="0.25">
      <c r="B8" s="11" t="s">
        <v>5</v>
      </c>
      <c r="C8" s="15">
        <v>193855524.59</v>
      </c>
      <c r="D8" s="15">
        <v>209118349.06999999</v>
      </c>
      <c r="E8" s="15">
        <f>E22+E36</f>
        <v>203106079.81</v>
      </c>
      <c r="F8" s="15">
        <f t="shared" ref="F8:G8" si="3">F22+F36</f>
        <v>214123551.03999999</v>
      </c>
      <c r="G8" s="15">
        <f t="shared" si="3"/>
        <v>224059423.06</v>
      </c>
      <c r="I8" s="16"/>
      <c r="J8" s="16"/>
      <c r="K8" s="16"/>
      <c r="L8" s="16"/>
      <c r="M8" s="16"/>
    </row>
    <row r="9" spans="2:13" x14ac:dyDescent="0.25">
      <c r="B9" s="11" t="s">
        <v>6</v>
      </c>
      <c r="C9" s="15">
        <v>525571961.81999999</v>
      </c>
      <c r="D9" s="15">
        <v>590261181.28999996</v>
      </c>
      <c r="E9" s="15">
        <f>E23+E37-K11</f>
        <v>450736600</v>
      </c>
      <c r="F9" s="15">
        <f t="shared" ref="F9:G9" si="4">F23+F37-L11</f>
        <v>372969600</v>
      </c>
      <c r="G9" s="15">
        <f t="shared" si="4"/>
        <v>364979900</v>
      </c>
      <c r="I9" s="16"/>
      <c r="J9" s="16" t="s">
        <v>13</v>
      </c>
      <c r="K9" s="17">
        <v>8974988</v>
      </c>
      <c r="L9" s="17">
        <v>8666523</v>
      </c>
      <c r="M9" s="17">
        <v>8202753</v>
      </c>
    </row>
    <row r="10" spans="2:13" x14ac:dyDescent="0.25">
      <c r="B10" s="12"/>
      <c r="C10" s="8"/>
      <c r="D10" s="8"/>
      <c r="E10" s="10"/>
      <c r="F10" s="10"/>
      <c r="G10" s="10"/>
      <c r="I10" s="16"/>
      <c r="J10" s="16" t="s">
        <v>14</v>
      </c>
      <c r="K10" s="17">
        <v>1016910</v>
      </c>
      <c r="L10" s="17">
        <v>1016910</v>
      </c>
      <c r="M10" s="17">
        <v>1016910</v>
      </c>
    </row>
    <row r="11" spans="2:13" x14ac:dyDescent="0.25">
      <c r="B11" s="5" t="s">
        <v>7</v>
      </c>
      <c r="C11" s="14">
        <v>700664910.07000005</v>
      </c>
      <c r="D11" s="14">
        <v>799379530.36000001</v>
      </c>
      <c r="E11" s="14">
        <f>E25+E39-K11</f>
        <v>660642679.80999994</v>
      </c>
      <c r="F11" s="14">
        <f>F25+F39-L11</f>
        <v>587093151.03999996</v>
      </c>
      <c r="G11" s="14">
        <f t="shared" ref="G11" si="5">G25+G39-M11</f>
        <v>589039323.05999994</v>
      </c>
      <c r="I11" s="16"/>
      <c r="J11" s="16" t="s">
        <v>15</v>
      </c>
      <c r="K11" s="17">
        <f>K9+K10</f>
        <v>9991898</v>
      </c>
      <c r="L11" s="17">
        <f t="shared" ref="L11:M11" si="6">L9+L10</f>
        <v>9683433</v>
      </c>
      <c r="M11" s="17">
        <f t="shared" si="6"/>
        <v>9219663</v>
      </c>
    </row>
    <row r="12" spans="2:13" x14ac:dyDescent="0.25">
      <c r="B12" s="7" t="s">
        <v>3</v>
      </c>
      <c r="C12" s="8"/>
      <c r="D12" s="8">
        <f>D11/C11*100</f>
        <v>114.08870615200892</v>
      </c>
      <c r="E12" s="8">
        <f t="shared" ref="E12:G12" si="7">E11/D11*100</f>
        <v>82.64443292818369</v>
      </c>
      <c r="F12" s="8">
        <f t="shared" si="7"/>
        <v>88.866972870848613</v>
      </c>
      <c r="G12" s="8">
        <f t="shared" si="7"/>
        <v>100.33149288431528</v>
      </c>
      <c r="I12" s="16"/>
      <c r="J12" s="16"/>
      <c r="K12" s="16"/>
      <c r="L12" s="16"/>
      <c r="M12" s="16"/>
    </row>
    <row r="13" spans="2:13" x14ac:dyDescent="0.25">
      <c r="B13" s="5" t="s">
        <v>8</v>
      </c>
      <c r="C13" s="14">
        <f>C5-C11</f>
        <v>18762576.339999914</v>
      </c>
      <c r="D13" s="14">
        <f t="shared" ref="D13" si="8">D5-D11</f>
        <v>0</v>
      </c>
      <c r="E13" s="6">
        <f>E5-E11</f>
        <v>-6800000</v>
      </c>
      <c r="F13" s="6">
        <f t="shared" ref="F13:G13" si="9">F5-F11</f>
        <v>0</v>
      </c>
      <c r="G13" s="6">
        <f t="shared" si="9"/>
        <v>0</v>
      </c>
      <c r="I13" s="16"/>
      <c r="J13" s="16"/>
      <c r="K13" s="16"/>
      <c r="L13" s="16"/>
      <c r="M13" s="16"/>
    </row>
    <row r="15" spans="2:13" ht="40.5" customHeight="1" thickBot="1" x14ac:dyDescent="0.3">
      <c r="B15" s="23" t="s">
        <v>11</v>
      </c>
      <c r="C15" s="23"/>
      <c r="D15" s="23"/>
      <c r="E15" s="23"/>
      <c r="F15" s="23"/>
      <c r="G15" s="23"/>
    </row>
    <row r="16" spans="2:13" ht="16.5" thickTop="1" x14ac:dyDescent="0.25">
      <c r="B16" s="2"/>
      <c r="C16" s="2"/>
      <c r="D16" s="2"/>
      <c r="E16" s="2"/>
      <c r="F16" s="2"/>
      <c r="G16" s="13" t="s">
        <v>10</v>
      </c>
    </row>
    <row r="17" spans="2:7" x14ac:dyDescent="0.25">
      <c r="B17" s="18" t="s">
        <v>0</v>
      </c>
      <c r="C17" s="18" t="str">
        <f>C3</f>
        <v>2023 год (отчет)</v>
      </c>
      <c r="D17" s="18" t="str">
        <f>D3</f>
        <v>2024 год (оценка)</v>
      </c>
      <c r="E17" s="20" t="s">
        <v>1</v>
      </c>
      <c r="F17" s="21"/>
      <c r="G17" s="22"/>
    </row>
    <row r="18" spans="2:7" x14ac:dyDescent="0.25">
      <c r="B18" s="19"/>
      <c r="C18" s="19"/>
      <c r="D18" s="19"/>
      <c r="E18" s="4" t="str">
        <f>E4</f>
        <v>2025 год</v>
      </c>
      <c r="F18" s="4" t="str">
        <f>F4</f>
        <v>2026 год</v>
      </c>
      <c r="G18" s="4" t="str">
        <f>G4</f>
        <v>2027 год</v>
      </c>
    </row>
    <row r="19" spans="2:7" x14ac:dyDescent="0.25">
      <c r="B19" s="5" t="s">
        <v>2</v>
      </c>
      <c r="C19" s="14">
        <f t="shared" ref="C19:G19" si="10">C22+C23</f>
        <v>575361748.78999996</v>
      </c>
      <c r="D19" s="14">
        <f t="shared" si="10"/>
        <v>670452838.11000001</v>
      </c>
      <c r="E19" s="14">
        <f t="shared" si="10"/>
        <v>547316189.80999994</v>
      </c>
      <c r="F19" s="14">
        <f t="shared" si="10"/>
        <v>509729561.03999996</v>
      </c>
      <c r="G19" s="14">
        <f t="shared" si="10"/>
        <v>508638933.06</v>
      </c>
    </row>
    <row r="20" spans="2:7" x14ac:dyDescent="0.25">
      <c r="B20" s="7" t="s">
        <v>3</v>
      </c>
      <c r="C20" s="8"/>
      <c r="D20" s="8">
        <f>D19/C19*100</f>
        <v>116.52718303223651</v>
      </c>
      <c r="E20" s="8">
        <f t="shared" ref="E20:G20" si="11">E19/D19*100</f>
        <v>81.633809076396631</v>
      </c>
      <c r="F20" s="8">
        <f t="shared" si="11"/>
        <v>93.132556743287992</v>
      </c>
      <c r="G20" s="8">
        <f t="shared" si="11"/>
        <v>99.786037918268903</v>
      </c>
    </row>
    <row r="21" spans="2:7" x14ac:dyDescent="0.25">
      <c r="B21" s="9" t="s">
        <v>4</v>
      </c>
      <c r="C21" s="10"/>
      <c r="D21" s="10"/>
      <c r="E21" s="10"/>
      <c r="F21" s="10"/>
      <c r="G21" s="10"/>
    </row>
    <row r="22" spans="2:7" x14ac:dyDescent="0.25">
      <c r="B22" s="11" t="s">
        <v>5</v>
      </c>
      <c r="C22" s="15">
        <v>124998872.08</v>
      </c>
      <c r="D22" s="15">
        <v>144201699.94</v>
      </c>
      <c r="E22" s="15">
        <v>130250279.81</v>
      </c>
      <c r="F22" s="15">
        <v>137991851.03999999</v>
      </c>
      <c r="G22" s="15">
        <v>144971723.06</v>
      </c>
    </row>
    <row r="23" spans="2:7" x14ac:dyDescent="0.25">
      <c r="B23" s="11" t="s">
        <v>6</v>
      </c>
      <c r="C23" s="15">
        <v>450362876.70999998</v>
      </c>
      <c r="D23" s="15">
        <v>526251138.17000002</v>
      </c>
      <c r="E23" s="15">
        <v>417065910</v>
      </c>
      <c r="F23" s="15">
        <v>371737710</v>
      </c>
      <c r="G23" s="15">
        <v>363667210</v>
      </c>
    </row>
    <row r="24" spans="2:7" x14ac:dyDescent="0.25">
      <c r="B24" s="12"/>
      <c r="C24" s="8"/>
      <c r="D24" s="8"/>
      <c r="E24" s="10"/>
      <c r="F24" s="10"/>
      <c r="G24" s="10"/>
    </row>
    <row r="25" spans="2:7" x14ac:dyDescent="0.25">
      <c r="B25" s="5" t="s">
        <v>7</v>
      </c>
      <c r="C25" s="14">
        <v>563667668.27999997</v>
      </c>
      <c r="D25" s="14">
        <v>670452838.11000001</v>
      </c>
      <c r="E25" s="14">
        <v>554116189.80999994</v>
      </c>
      <c r="F25" s="14">
        <v>509729561.04000002</v>
      </c>
      <c r="G25" s="14">
        <v>508638933.06</v>
      </c>
    </row>
    <row r="26" spans="2:7" x14ac:dyDescent="0.25">
      <c r="B26" s="7" t="s">
        <v>3</v>
      </c>
      <c r="C26" s="8"/>
      <c r="D26" s="8">
        <f>D25/C25*100</f>
        <v>118.94470373932373</v>
      </c>
      <c r="E26" s="8">
        <f t="shared" ref="E26:G26" si="12">E25/D25*100</f>
        <v>82.648048947342517</v>
      </c>
      <c r="F26" s="8">
        <f t="shared" si="12"/>
        <v>91.989653147434737</v>
      </c>
      <c r="G26" s="8">
        <f t="shared" si="12"/>
        <v>99.786037918268889</v>
      </c>
    </row>
    <row r="27" spans="2:7" x14ac:dyDescent="0.25">
      <c r="B27" s="5" t="s">
        <v>8</v>
      </c>
      <c r="C27" s="14">
        <f t="shared" ref="C27:D27" si="13">C19-C25</f>
        <v>11694080.50999999</v>
      </c>
      <c r="D27" s="14">
        <f t="shared" si="13"/>
        <v>0</v>
      </c>
      <c r="E27" s="14">
        <f>E19-E25</f>
        <v>-6800000</v>
      </c>
      <c r="F27" s="14">
        <f t="shared" ref="F27:G27" si="14">F19-F25</f>
        <v>0</v>
      </c>
      <c r="G27" s="14">
        <f t="shared" si="14"/>
        <v>0</v>
      </c>
    </row>
    <row r="29" spans="2:7" ht="42" customHeight="1" thickBot="1" x14ac:dyDescent="0.3">
      <c r="B29" s="23" t="s">
        <v>12</v>
      </c>
      <c r="C29" s="23"/>
      <c r="D29" s="23"/>
      <c r="E29" s="23"/>
      <c r="F29" s="23"/>
      <c r="G29" s="23"/>
    </row>
    <row r="30" spans="2:7" ht="16.5" thickTop="1" x14ac:dyDescent="0.25">
      <c r="B30" s="2"/>
      <c r="C30" s="2"/>
      <c r="D30" s="2"/>
      <c r="E30" s="2"/>
      <c r="F30" s="2"/>
      <c r="G30" s="13" t="s">
        <v>10</v>
      </c>
    </row>
    <row r="31" spans="2:7" x14ac:dyDescent="0.25">
      <c r="B31" s="18" t="s">
        <v>0</v>
      </c>
      <c r="C31" s="18" t="str">
        <f>C3</f>
        <v>2023 год (отчет)</v>
      </c>
      <c r="D31" s="18" t="str">
        <f>D17</f>
        <v>2024 год (оценка)</v>
      </c>
      <c r="E31" s="20" t="s">
        <v>1</v>
      </c>
      <c r="F31" s="21"/>
      <c r="G31" s="22"/>
    </row>
    <row r="32" spans="2:7" x14ac:dyDescent="0.25">
      <c r="B32" s="19"/>
      <c r="C32" s="19"/>
      <c r="D32" s="19"/>
      <c r="E32" s="4" t="str">
        <f>E18</f>
        <v>2025 год</v>
      </c>
      <c r="F32" s="4" t="str">
        <f>F18</f>
        <v>2026 год</v>
      </c>
      <c r="G32" s="4" t="str">
        <f>G18</f>
        <v>2027 год</v>
      </c>
    </row>
    <row r="33" spans="2:7" x14ac:dyDescent="0.25">
      <c r="B33" s="5" t="s">
        <v>2</v>
      </c>
      <c r="C33" s="14">
        <f>C36+C37</f>
        <v>162043884.5</v>
      </c>
      <c r="D33" s="14">
        <f t="shared" ref="D33" si="15">D36+D37</f>
        <v>169245853.39999998</v>
      </c>
      <c r="E33" s="14">
        <f>E36+E37</f>
        <v>116518388</v>
      </c>
      <c r="F33" s="14">
        <f t="shared" ref="F33:G33" si="16">F36+F37</f>
        <v>87047023</v>
      </c>
      <c r="G33" s="14">
        <f t="shared" si="16"/>
        <v>89620053</v>
      </c>
    </row>
    <row r="34" spans="2:7" x14ac:dyDescent="0.25">
      <c r="B34" s="7" t="s">
        <v>3</v>
      </c>
      <c r="C34" s="8"/>
      <c r="D34" s="8">
        <f>D33/C33*100</f>
        <v>104.44445584739113</v>
      </c>
      <c r="E34" s="8">
        <f t="shared" ref="E34:G34" si="17">E33/D33*100</f>
        <v>68.845638258928247</v>
      </c>
      <c r="F34" s="8">
        <f t="shared" si="17"/>
        <v>74.706683206087604</v>
      </c>
      <c r="G34" s="8">
        <f t="shared" si="17"/>
        <v>102.95590809578866</v>
      </c>
    </row>
    <row r="35" spans="2:7" x14ac:dyDescent="0.25">
      <c r="B35" s="9" t="s">
        <v>4</v>
      </c>
      <c r="C35" s="10"/>
      <c r="D35" s="10"/>
      <c r="E35" s="10"/>
      <c r="F35" s="10"/>
      <c r="G35" s="10"/>
    </row>
    <row r="36" spans="2:7" x14ac:dyDescent="0.25">
      <c r="B36" s="11" t="s">
        <v>5</v>
      </c>
      <c r="C36" s="15">
        <f>C8-C22</f>
        <v>68856652.510000005</v>
      </c>
      <c r="D36" s="15">
        <f>D8-D22</f>
        <v>64916649.129999995</v>
      </c>
      <c r="E36" s="15">
        <v>72855800</v>
      </c>
      <c r="F36" s="15">
        <v>76131700</v>
      </c>
      <c r="G36" s="15">
        <v>79087700</v>
      </c>
    </row>
    <row r="37" spans="2:7" x14ac:dyDescent="0.25">
      <c r="B37" s="11" t="s">
        <v>6</v>
      </c>
      <c r="C37" s="15">
        <v>93187231.989999995</v>
      </c>
      <c r="D37" s="15">
        <v>104329204.27</v>
      </c>
      <c r="E37" s="15">
        <v>43662588</v>
      </c>
      <c r="F37" s="15">
        <v>10915323</v>
      </c>
      <c r="G37" s="15">
        <v>10532353</v>
      </c>
    </row>
    <row r="38" spans="2:7" x14ac:dyDescent="0.25">
      <c r="B38" s="12"/>
      <c r="C38" s="8"/>
      <c r="D38" s="8"/>
      <c r="E38" s="10"/>
      <c r="F38" s="10"/>
      <c r="G38" s="10"/>
    </row>
    <row r="39" spans="2:7" x14ac:dyDescent="0.25">
      <c r="B39" s="5" t="s">
        <v>7</v>
      </c>
      <c r="C39" s="14">
        <v>154975388.68000001</v>
      </c>
      <c r="D39" s="14">
        <f>D33</f>
        <v>169245853.39999998</v>
      </c>
      <c r="E39" s="14">
        <f>E33</f>
        <v>116518388</v>
      </c>
      <c r="F39" s="14">
        <f>F33</f>
        <v>87047023</v>
      </c>
      <c r="G39" s="14">
        <f>G33</f>
        <v>89620053</v>
      </c>
    </row>
    <row r="40" spans="2:7" x14ac:dyDescent="0.25">
      <c r="B40" s="7" t="s">
        <v>3</v>
      </c>
      <c r="C40" s="8"/>
      <c r="D40" s="8">
        <f>D39/C39*100</f>
        <v>109.20821353735479</v>
      </c>
      <c r="E40" s="8">
        <f t="shared" ref="E40:G40" si="18">E39/D39*100</f>
        <v>68.845638258928247</v>
      </c>
      <c r="F40" s="8">
        <f t="shared" si="18"/>
        <v>74.706683206087604</v>
      </c>
      <c r="G40" s="8">
        <f t="shared" si="18"/>
        <v>102.95590809578866</v>
      </c>
    </row>
    <row r="41" spans="2:7" x14ac:dyDescent="0.25">
      <c r="B41" s="5" t="s">
        <v>8</v>
      </c>
      <c r="C41" s="14">
        <f>C33-C39</f>
        <v>7068495.8199999928</v>
      </c>
      <c r="D41" s="14">
        <f>D33-D39</f>
        <v>0</v>
      </c>
      <c r="E41" s="6">
        <f>E33-E39</f>
        <v>0</v>
      </c>
      <c r="F41" s="6">
        <f>F33-F39</f>
        <v>0</v>
      </c>
      <c r="G41" s="6">
        <f>G33-G39</f>
        <v>0</v>
      </c>
    </row>
  </sheetData>
  <mergeCells count="15">
    <mergeCell ref="B31:B32"/>
    <mergeCell ref="C31:C32"/>
    <mergeCell ref="D31:D32"/>
    <mergeCell ref="E31:G31"/>
    <mergeCell ref="B1:G1"/>
    <mergeCell ref="B3:B4"/>
    <mergeCell ref="C3:C4"/>
    <mergeCell ref="D3:D4"/>
    <mergeCell ref="E3:G3"/>
    <mergeCell ref="B15:G15"/>
    <mergeCell ref="B17:B18"/>
    <mergeCell ref="C17:C18"/>
    <mergeCell ref="D17:D18"/>
    <mergeCell ref="E17:G17"/>
    <mergeCell ref="B29:G29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User</cp:lastModifiedBy>
  <cp:lastPrinted>2024-11-07T15:05:54Z</cp:lastPrinted>
  <dcterms:created xsi:type="dcterms:W3CDTF">2017-10-10T12:47:12Z</dcterms:created>
  <dcterms:modified xsi:type="dcterms:W3CDTF">2024-11-07T15:08:16Z</dcterms:modified>
</cp:coreProperties>
</file>