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65" windowWidth="21120" windowHeight="11955"/>
  </bookViews>
  <sheets>
    <sheet name="Бюджет_1" sheetId="1" r:id="rId1"/>
  </sheets>
  <definedNames>
    <definedName name="_xlnm.Print_Titles" localSheetId="0">Бюджет_1!$3:$6</definedName>
  </definedNames>
  <calcPr calcId="145621" iterate="1"/>
</workbook>
</file>

<file path=xl/calcChain.xml><?xml version="1.0" encoding="utf-8"?>
<calcChain xmlns="http://schemas.openxmlformats.org/spreadsheetml/2006/main">
  <c r="F13" i="1" l="1"/>
  <c r="G13" i="1"/>
  <c r="E13" i="1"/>
  <c r="F11" i="1" l="1"/>
  <c r="G11" i="1"/>
  <c r="E11" i="1"/>
  <c r="F59" i="1" l="1"/>
  <c r="G59" i="1"/>
  <c r="E59" i="1"/>
  <c r="D57" i="1"/>
  <c r="E57" i="1"/>
  <c r="F57" i="1"/>
  <c r="G57" i="1"/>
  <c r="C57" i="1"/>
  <c r="F50" i="1"/>
  <c r="G50" i="1"/>
  <c r="E50" i="1"/>
  <c r="F44" i="1"/>
  <c r="G44" i="1"/>
  <c r="E44" i="1"/>
  <c r="F38" i="1"/>
  <c r="G38" i="1"/>
  <c r="E38" i="1"/>
  <c r="F27" i="1"/>
  <c r="G27" i="1"/>
  <c r="E27" i="1"/>
  <c r="F24" i="1"/>
  <c r="G24" i="1"/>
  <c r="E24" i="1"/>
  <c r="F17" i="1"/>
  <c r="G17" i="1"/>
  <c r="E17" i="1"/>
  <c r="F15" i="1"/>
  <c r="G15" i="1"/>
  <c r="E15" i="1"/>
  <c r="F9" i="1"/>
  <c r="G9" i="1"/>
  <c r="E9" i="1"/>
  <c r="F7" i="1"/>
  <c r="G7" i="1"/>
  <c r="E7" i="1"/>
  <c r="E61" i="1" l="1"/>
  <c r="F61" i="1"/>
  <c r="G61" i="1"/>
  <c r="D38" i="1"/>
  <c r="C38" i="1"/>
  <c r="D27" i="1"/>
  <c r="C27" i="1"/>
  <c r="D50" i="1" l="1"/>
  <c r="C50" i="1"/>
  <c r="D44" i="1"/>
  <c r="C44" i="1"/>
  <c r="D61" i="1" l="1"/>
  <c r="C61" i="1"/>
</calcChain>
</file>

<file path=xl/sharedStrings.xml><?xml version="1.0" encoding="utf-8"?>
<sst xmlns="http://schemas.openxmlformats.org/spreadsheetml/2006/main" count="123" uniqueCount="118">
  <si>
    <t>Всего</t>
  </si>
  <si>
    <t>71 0 00 00000</t>
  </si>
  <si>
    <t>25 2 00 00000</t>
  </si>
  <si>
    <t>25 1 00 00000</t>
  </si>
  <si>
    <t>25 0 00 00000</t>
  </si>
  <si>
    <t>24 0 00 00000</t>
  </si>
  <si>
    <t>Муниципальная программа «Обеспечение жильем молодых семей».</t>
  </si>
  <si>
    <t>23 2 00 00000</t>
  </si>
  <si>
    <t>Подпрограмма "Патриотическое воспитание молодежи Лысогорского муниципального района"</t>
  </si>
  <si>
    <t>23 1 00 00000</t>
  </si>
  <si>
    <t>Подпрограмма "Развитие физической культуры и спорта в Лысогорском муниципальном районе"</t>
  </si>
  <si>
    <t>23 0 00 00000</t>
  </si>
  <si>
    <t>22 2 00 00000</t>
  </si>
  <si>
    <t>Пдпрограмма "Культурно-досуговые учреждения"</t>
  </si>
  <si>
    <t>22 1 00 00000</t>
  </si>
  <si>
    <t xml:space="preserve">Подпрограмма «Библиотеки»  </t>
  </si>
  <si>
    <t>22 0 00 00000</t>
  </si>
  <si>
    <t>Муниципальная программа Лысогорского района Саратовской области «Культура Лысогорского района 2022-2024 г.г.»</t>
  </si>
  <si>
    <t>21 2 00 00000</t>
  </si>
  <si>
    <t xml:space="preserve">Подпрограмма «Развитие системы общего и дополнительного образования» </t>
  </si>
  <si>
    <t>21 1 00 00000</t>
  </si>
  <si>
    <t>Подпрограмма « Развитие системы дошкольного образования Лысогорского муниципального района»</t>
  </si>
  <si>
    <t>21 0 00 00000</t>
  </si>
  <si>
    <t>18 0 00 00000</t>
  </si>
  <si>
    <t>Муниципальная программа "Материально-техническое обеспечение работы муниципального казенного учреждения "ТеплоВодоРесурс" Лысогорского муниципального района"</t>
  </si>
  <si>
    <t>16 0 00 00000</t>
  </si>
  <si>
    <t>14 0 00 00000</t>
  </si>
  <si>
    <t>13 0 00 00000</t>
  </si>
  <si>
    <t>12 0 00 00000</t>
  </si>
  <si>
    <t>11 0 00 00000</t>
  </si>
  <si>
    <t>10 0 00 00000</t>
  </si>
  <si>
    <t>2024 год</t>
  </si>
  <si>
    <t>(тыс. рублей)</t>
  </si>
  <si>
    <t>(рублей)</t>
  </si>
  <si>
    <t xml:space="preserve">Код целевой статьи </t>
  </si>
  <si>
    <t xml:space="preserve">Наименование программ </t>
  </si>
  <si>
    <t>Расходы, осуществляемые в связи с распространением коронавирусной инфекции (COVID-19)</t>
  </si>
  <si>
    <t>21 К 00 00000</t>
  </si>
  <si>
    <t>Прогноз *</t>
  </si>
  <si>
    <t>2026 год**</t>
  </si>
  <si>
    <t xml:space="preserve">Муниципальная программа « Централизованная бухгалтерия отдела образования администрации Лысогорского муниципального района Саратовской области» </t>
  </si>
  <si>
    <t xml:space="preserve">Муниципальная программа «Обеспечение и содержание муниципального казенного учреждения «Эксплуатационно-методическая служба системы образования» </t>
  </si>
  <si>
    <t xml:space="preserve">Муниципальная программа «Обеспечение и содержание муниципального казенного учреждения «Единая  дежурно-диспетчерская  служба Лысогорского  муниципального района Саратовской области»  </t>
  </si>
  <si>
    <t xml:space="preserve">Муниципальная программа «Обеспечение и содержание  муниципального учреждения «Административно-хозяйственное обслуживание» </t>
  </si>
  <si>
    <t xml:space="preserve">Муниципальная программа «Обеспечение и содержание муниципального учреждения « Централизованная бухгалтерия администрации Лысогорского муниципального района Саратовской области» </t>
  </si>
  <si>
    <t xml:space="preserve">Муниципальная программа «По предупреждению и ликвидации чрезвычайных ситуаций на территории Лысогорского муниципального района </t>
  </si>
  <si>
    <t xml:space="preserve">Муниципальная программа "Развитие образования в Лысогорском районе </t>
  </si>
  <si>
    <t>Муниципальная программа «Развитие физической культуры, спорта и молодежной политики Лысогорского муниципального района</t>
  </si>
  <si>
    <t>Муниципальная программа «Организация  отдыха, оздоровления и занятости детей и подростков учреждениями Лысогорского муниципального района »</t>
  </si>
  <si>
    <t>Подпрограмма «Организация летнего отдыха, оздоровления и занятости детей, подростков учреждений  Лысогорского муниципального района .»</t>
  </si>
  <si>
    <t>Подпрограмма «Работа для подростка»</t>
  </si>
  <si>
    <t>Муниципальная  программа  «Капитальный ремонт, ремонт и содержание автомобильных дорог общего пользования местного значения  Лысогорского муниципального района »</t>
  </si>
  <si>
    <t>2023 год (отчет)</t>
  </si>
  <si>
    <t>2024 год (оценка)</t>
  </si>
  <si>
    <t>2025 год</t>
  </si>
  <si>
    <t>2027 год**</t>
  </si>
  <si>
    <t>** расходы 2026-2027 годов без условно утверждаемых расходов местного бюджета</t>
  </si>
  <si>
    <t>17 0 00 00000</t>
  </si>
  <si>
    <t>Муниципальная программа "Профилактика терроризма и экстремизма на территории Лысогорского муниципального района Саратовской области на 2024-2026 годы"</t>
  </si>
  <si>
    <t>Муниципальная программа "Повышение энергоэффективности и энергосбережения в Лысогорском муниципальном районе Саратовской области на 2024 -2026 годы"."</t>
  </si>
  <si>
    <t>30 0 00 00000</t>
  </si>
  <si>
    <t>Муниципальная программа "Проведение комплексных кадастровых работ на территории Лысогорского муниципального района на  2024 год"</t>
  </si>
  <si>
    <t>32 0 00 00000</t>
  </si>
  <si>
    <t xml:space="preserve">Сведения об исполнении местного бюджета Лысогорского района по расходам в разрезе муниципальных программ </t>
  </si>
  <si>
    <t>Комплекс процессных мероприятий "Обеспечение деятельности казенных учреждений (оказание муниципальных услуг, выполнение работ)"</t>
  </si>
  <si>
    <t>10 3 01 00000</t>
  </si>
  <si>
    <t>11 3 01 00000</t>
  </si>
  <si>
    <t>12 3 01 00000</t>
  </si>
  <si>
    <t>13 3 01 00000</t>
  </si>
  <si>
    <t>14 3 01 00000</t>
  </si>
  <si>
    <t>Комплекс процессных мероприятий "Снижение рисков и смягчение последствий в период весеннего паводка"</t>
  </si>
  <si>
    <t>16 3 01 00000</t>
  </si>
  <si>
    <t>Комплекс процессных мероприятий "Мероприятия по обеспечению безопасности людей на водных объектах"</t>
  </si>
  <si>
    <t>16 3 02 00000</t>
  </si>
  <si>
    <t>Комплекс процессных мероприятий "Предупреждение возникновения пожаров, профилактика пожаров"</t>
  </si>
  <si>
    <t>16 3 03 00000</t>
  </si>
  <si>
    <t>Комплекс процессных мероприятий "Резерв материальных ресурсов для ликвидации чрезвычайных ситуаций"</t>
  </si>
  <si>
    <t>16 3 04 00000</t>
  </si>
  <si>
    <t>Комплекс процессных мероприятий "Защитные сооружения"</t>
  </si>
  <si>
    <t>16 3 05 00000</t>
  </si>
  <si>
    <t>18 3 01 00000</t>
  </si>
  <si>
    <t>Комплекс процессных мероприятий "Развитие коммунального хозяйства района"</t>
  </si>
  <si>
    <t>18 3 02 00000</t>
  </si>
  <si>
    <t>21 1 01 00000</t>
  </si>
  <si>
    <t>Муниципальный проект  «Развитие инфраструктуры дошкольных образовательных учреждений»</t>
  </si>
  <si>
    <t>21 1 02 00000</t>
  </si>
  <si>
    <t>Муниципальный проект  «Развитие инфраструктуры учреждений общего и дополнительного образования»</t>
  </si>
  <si>
    <t>Комплекс процессных мероприятий «Содействие развитию дошкольного образования»</t>
  </si>
  <si>
    <t>21 3 01 00000</t>
  </si>
  <si>
    <t>Комплекс процессных мероприятий «Содействие развитию общего и дополнительного образования»</t>
  </si>
  <si>
    <t>21 3 02 00000</t>
  </si>
  <si>
    <t>Комплекс процессных меропрятий "Кадровое обеспечение общеобразовательных учреждений"</t>
  </si>
  <si>
    <t>21 3 03 00000</t>
  </si>
  <si>
    <t>Комплекс процессных мероприятий «Укрепление материально-технической базы детских дошкольных образовательных организаций»</t>
  </si>
  <si>
    <t>21 3 04 00000</t>
  </si>
  <si>
    <t>Комплекс процессных мероприятий «Укрепление материально-технической базы общеобразовательных организаций»</t>
  </si>
  <si>
    <t>21 3 05 00000</t>
  </si>
  <si>
    <t>Муниципальный проект «Развитие инфраструктуры учреждений культуры»</t>
  </si>
  <si>
    <t>22 1 02 00000</t>
  </si>
  <si>
    <t>Комплекс процессных мероприятий "Оказание муниципальных услуг населению библиотеками"</t>
  </si>
  <si>
    <t>22 3 01 00000</t>
  </si>
  <si>
    <t>Комплекс процессных мероприятий "Оказание муниципальных услуг населению культурно-досуговыми учреждениями"</t>
  </si>
  <si>
    <t>22 3 02 00000</t>
  </si>
  <si>
    <t>Комплекс процессных мероприятий «Обеспечение деятельности  МБУ "Олимп" р.п. Лысые Горы"»</t>
  </si>
  <si>
    <t>23 3 01 00000</t>
  </si>
  <si>
    <t>Комплекс процессных мероприятий «Массовый спорт»</t>
  </si>
  <si>
    <t>23 3 02 00000</t>
  </si>
  <si>
    <t>Комплекс процессных мероприятий «Оздоровление в летних оздоровительных лагерях с дневным пребыванием на базе общеобразовательных организаций»</t>
  </si>
  <si>
    <t>25 3 01 00000</t>
  </si>
  <si>
    <t>Комплекс процессных мероприятий «Организация занятости детей»</t>
  </si>
  <si>
    <t>25 3 02 00000</t>
  </si>
  <si>
    <t>Муниципальная программа "МБУ "Редакция районной газеты "Призыв"</t>
  </si>
  <si>
    <t>38 0 00 00000</t>
  </si>
  <si>
    <t>Комплекс процессных мероприятий  «Повышение доступности социально значимой информации»</t>
  </si>
  <si>
    <t>38 3 01 00000</t>
  </si>
  <si>
    <t>Муниципальный проект "Развитие автомобильных дорог общего пользования местного значения "</t>
  </si>
  <si>
    <t>71 1 01 00000</t>
  </si>
  <si>
    <t>* с учетом распределения целевых федеральных средств, предусмотренных в проекте областного бюджета на 2025-2027 годы, внесенном в областную Думу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</si>
</sst>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000"/>
    <numFmt numFmtId="165" formatCode="#,##0.00;[Red]\-#,##0.00;0.00"/>
  </numFmts>
  <fonts count="6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2" fillId="0" borderId="0" xfId="0" applyFont="1"/>
    <xf numFmtId="0" fontId="2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Border="1" applyAlignment="1" applyProtection="1">
      <alignment horizontal="right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Border="1"/>
    <xf numFmtId="0" fontId="2" fillId="0" borderId="1" xfId="0" applyFont="1" applyBorder="1" applyProtection="1">
      <protection hidden="1"/>
    </xf>
    <xf numFmtId="164" fontId="1" fillId="0" borderId="1" xfId="0" applyNumberFormat="1" applyFont="1" applyFill="1" applyBorder="1" applyAlignment="1" applyProtection="1">
      <alignment horizontal="center"/>
      <protection hidden="1"/>
    </xf>
    <xf numFmtId="164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4" fontId="1" fillId="0" borderId="1" xfId="0" applyNumberFormat="1" applyFont="1" applyFill="1" applyBorder="1" applyAlignment="1" applyProtection="1">
      <alignment horizontal="right"/>
      <protection hidden="1"/>
    </xf>
    <xf numFmtId="4" fontId="2" fillId="0" borderId="1" xfId="0" applyNumberFormat="1" applyFont="1" applyFill="1" applyBorder="1" applyAlignment="1" applyProtection="1">
      <alignment horizontal="right"/>
      <protection hidden="1"/>
    </xf>
    <xf numFmtId="0" fontId="4" fillId="0" borderId="0" xfId="0" applyFont="1"/>
    <xf numFmtId="0" fontId="4" fillId="0" borderId="0" xfId="0" applyFont="1" applyProtection="1">
      <protection hidden="1"/>
    </xf>
    <xf numFmtId="164" fontId="1" fillId="3" borderId="1" xfId="0" applyNumberFormat="1" applyFont="1" applyFill="1" applyBorder="1" applyAlignment="1" applyProtection="1">
      <alignment horizontal="center"/>
      <protection hidden="1"/>
    </xf>
    <xf numFmtId="4" fontId="1" fillId="3" borderId="1" xfId="0" applyNumberFormat="1" applyFont="1" applyFill="1" applyBorder="1" applyAlignment="1" applyProtection="1">
      <alignment horizontal="right"/>
      <protection hidden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165" fontId="1" fillId="0" borderId="1" xfId="0" applyNumberFormat="1" applyFont="1" applyFill="1" applyBorder="1" applyAlignment="1" applyProtection="1">
      <protection hidden="1"/>
    </xf>
    <xf numFmtId="165" fontId="2" fillId="0" borderId="1" xfId="0" applyNumberFormat="1" applyFont="1" applyFill="1" applyBorder="1" applyAlignment="1" applyProtection="1">
      <protection hidden="1"/>
    </xf>
    <xf numFmtId="0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164" fontId="2" fillId="3" borderId="1" xfId="0" applyNumberFormat="1" applyFont="1" applyFill="1" applyBorder="1" applyAlignment="1" applyProtection="1">
      <alignment horizontal="center"/>
      <protection hidden="1"/>
    </xf>
    <xf numFmtId="4" fontId="2" fillId="3" borderId="1" xfId="0" applyNumberFormat="1" applyFont="1" applyFill="1" applyBorder="1" applyAlignment="1" applyProtection="1">
      <alignment horizontal="right"/>
      <protection hidden="1"/>
    </xf>
    <xf numFmtId="165" fontId="2" fillId="0" borderId="1" xfId="1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alignment wrapText="1"/>
      <protection hidden="1"/>
    </xf>
    <xf numFmtId="164" fontId="1" fillId="3" borderId="1" xfId="0" applyNumberFormat="1" applyFont="1" applyFill="1" applyBorder="1" applyAlignment="1" applyProtection="1">
      <alignment wrapText="1"/>
      <protection hidden="1"/>
    </xf>
    <xf numFmtId="164" fontId="2" fillId="3" borderId="1" xfId="0" applyNumberFormat="1" applyFont="1" applyFill="1" applyBorder="1" applyAlignment="1" applyProtection="1">
      <alignment wrapText="1"/>
      <protection hidden="1"/>
    </xf>
    <xf numFmtId="164" fontId="1" fillId="0" borderId="1" xfId="0" applyNumberFormat="1" applyFont="1" applyFill="1" applyBorder="1" applyAlignment="1" applyProtection="1">
      <alignment wrapText="1"/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0" fontId="1" fillId="2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4"/>
  <sheetViews>
    <sheetView tabSelected="1" zoomScale="82" zoomScaleNormal="82" workbookViewId="0">
      <selection activeCell="B77" sqref="B77"/>
    </sheetView>
  </sheetViews>
  <sheetFormatPr defaultColWidth="9.140625" defaultRowHeight="12.75" x14ac:dyDescent="0.2"/>
  <cols>
    <col min="1" max="1" width="16.42578125" customWidth="1"/>
    <col min="2" max="2" width="69.85546875" customWidth="1"/>
    <col min="3" max="3" width="17.28515625" customWidth="1"/>
    <col min="4" max="4" width="16" customWidth="1"/>
    <col min="5" max="5" width="17.42578125" customWidth="1"/>
    <col min="6" max="6" width="16.140625" customWidth="1"/>
    <col min="7" max="7" width="17.140625" customWidth="1"/>
    <col min="8" max="8" width="0" hidden="1" customWidth="1"/>
    <col min="9" max="251" width="9.140625" customWidth="1"/>
  </cols>
  <sheetData>
    <row r="1" spans="1:10" ht="38.25" customHeight="1" x14ac:dyDescent="0.25">
      <c r="A1" s="38" t="s">
        <v>63</v>
      </c>
      <c r="B1" s="38"/>
      <c r="C1" s="38"/>
      <c r="D1" s="38"/>
      <c r="E1" s="38"/>
      <c r="F1" s="38"/>
      <c r="G1" s="38"/>
      <c r="H1" s="3"/>
      <c r="I1" s="1"/>
      <c r="J1" s="1"/>
    </row>
    <row r="2" spans="1:10" ht="12.75" customHeight="1" x14ac:dyDescent="0.25">
      <c r="A2" s="4"/>
      <c r="B2" s="5"/>
      <c r="C2" s="5"/>
      <c r="D2" s="5"/>
      <c r="E2" s="6"/>
      <c r="F2" s="7"/>
      <c r="G2" s="8" t="s">
        <v>33</v>
      </c>
      <c r="H2" s="6" t="s">
        <v>32</v>
      </c>
      <c r="I2" s="1"/>
      <c r="J2" s="1"/>
    </row>
    <row r="3" spans="1:10" ht="15" customHeight="1" x14ac:dyDescent="0.2">
      <c r="A3" s="37" t="s">
        <v>34</v>
      </c>
      <c r="B3" s="39" t="s">
        <v>35</v>
      </c>
      <c r="C3" s="40" t="s">
        <v>52</v>
      </c>
      <c r="D3" s="40" t="s">
        <v>53</v>
      </c>
      <c r="E3" s="39" t="s">
        <v>38</v>
      </c>
      <c r="F3" s="39"/>
      <c r="G3" s="39"/>
      <c r="H3" s="39"/>
      <c r="I3" s="1"/>
      <c r="J3" s="1"/>
    </row>
    <row r="4" spans="1:10" ht="20.100000000000001" customHeight="1" x14ac:dyDescent="0.2">
      <c r="A4" s="37"/>
      <c r="B4" s="39"/>
      <c r="C4" s="40"/>
      <c r="D4" s="40"/>
      <c r="E4" s="29" t="s">
        <v>54</v>
      </c>
      <c r="F4" s="28" t="s">
        <v>39</v>
      </c>
      <c r="G4" s="28" t="s">
        <v>55</v>
      </c>
      <c r="H4" s="28" t="s">
        <v>31</v>
      </c>
      <c r="I4" s="1"/>
      <c r="J4" s="2"/>
    </row>
    <row r="5" spans="1:10" ht="12.75" customHeight="1" x14ac:dyDescent="0.25">
      <c r="A5" s="24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11"/>
      <c r="I5" s="1"/>
      <c r="J5" s="1"/>
    </row>
    <row r="6" spans="1:10" ht="9.9499999999999993" customHeight="1" x14ac:dyDescent="0.25">
      <c r="A6" s="10"/>
      <c r="B6" s="11"/>
      <c r="C6" s="11"/>
      <c r="D6" s="11"/>
      <c r="E6" s="11"/>
      <c r="F6" s="11"/>
      <c r="G6" s="11"/>
      <c r="H6" s="11"/>
      <c r="I6" s="1"/>
      <c r="J6" s="1"/>
    </row>
    <row r="7" spans="1:10" ht="47.25" x14ac:dyDescent="0.25">
      <c r="A7" s="22" t="s">
        <v>30</v>
      </c>
      <c r="B7" s="34" t="s">
        <v>40</v>
      </c>
      <c r="C7" s="23">
        <v>6863880.5499999998</v>
      </c>
      <c r="D7" s="23">
        <v>8320241</v>
      </c>
      <c r="E7" s="26">
        <f>E8</f>
        <v>9830905.9900000002</v>
      </c>
      <c r="F7" s="26">
        <f t="shared" ref="F7:G7" si="0">F8</f>
        <v>10046026</v>
      </c>
      <c r="G7" s="26">
        <f t="shared" si="0"/>
        <v>10046026</v>
      </c>
      <c r="H7" s="11"/>
      <c r="I7" s="1"/>
      <c r="J7" s="1"/>
    </row>
    <row r="8" spans="1:10" s="17" customFormat="1" ht="47.25" x14ac:dyDescent="0.25">
      <c r="A8" s="30" t="s">
        <v>65</v>
      </c>
      <c r="B8" s="35" t="s">
        <v>64</v>
      </c>
      <c r="C8" s="31"/>
      <c r="D8" s="31"/>
      <c r="E8" s="32">
        <v>9830905.9900000002</v>
      </c>
      <c r="F8" s="32">
        <v>10046026</v>
      </c>
      <c r="G8" s="32">
        <v>10046026</v>
      </c>
      <c r="H8" s="11"/>
      <c r="I8" s="16"/>
      <c r="J8" s="16"/>
    </row>
    <row r="9" spans="1:10" ht="47.25" x14ac:dyDescent="0.25">
      <c r="A9" s="12" t="s">
        <v>29</v>
      </c>
      <c r="B9" s="36" t="s">
        <v>41</v>
      </c>
      <c r="C9" s="18">
        <v>2345873.9700000002</v>
      </c>
      <c r="D9" s="23">
        <v>3283535</v>
      </c>
      <c r="E9" s="26">
        <f>E10</f>
        <v>4173318</v>
      </c>
      <c r="F9" s="26">
        <f t="shared" ref="F9:G9" si="1">F10</f>
        <v>3881552</v>
      </c>
      <c r="G9" s="26">
        <f t="shared" si="1"/>
        <v>3881552</v>
      </c>
      <c r="H9" s="11"/>
      <c r="I9" s="1"/>
      <c r="J9" s="1"/>
    </row>
    <row r="10" spans="1:10" s="17" customFormat="1" ht="47.25" x14ac:dyDescent="0.25">
      <c r="A10" s="13" t="s">
        <v>66</v>
      </c>
      <c r="B10" s="33" t="s">
        <v>64</v>
      </c>
      <c r="C10" s="19"/>
      <c r="D10" s="31"/>
      <c r="E10" s="32">
        <v>4173318</v>
      </c>
      <c r="F10" s="32">
        <v>3881552</v>
      </c>
      <c r="G10" s="32">
        <v>3881552</v>
      </c>
      <c r="H10" s="11"/>
      <c r="I10" s="16"/>
      <c r="J10" s="16"/>
    </row>
    <row r="11" spans="1:10" ht="63" x14ac:dyDescent="0.25">
      <c r="A11" s="12" t="s">
        <v>28</v>
      </c>
      <c r="B11" s="36" t="s">
        <v>42</v>
      </c>
      <c r="C11" s="18">
        <v>1869511.36</v>
      </c>
      <c r="D11" s="23">
        <v>2066664.56</v>
      </c>
      <c r="E11" s="26">
        <f>E12</f>
        <v>2388609</v>
      </c>
      <c r="F11" s="26">
        <f t="shared" ref="F11:G11" si="2">F12</f>
        <v>2388609</v>
      </c>
      <c r="G11" s="26">
        <f t="shared" si="2"/>
        <v>2388609</v>
      </c>
      <c r="H11" s="11"/>
      <c r="I11" s="1"/>
      <c r="J11" s="1"/>
    </row>
    <row r="12" spans="1:10" s="17" customFormat="1" ht="47.25" x14ac:dyDescent="0.25">
      <c r="A12" s="13" t="s">
        <v>67</v>
      </c>
      <c r="B12" s="33" t="s">
        <v>64</v>
      </c>
      <c r="C12" s="19"/>
      <c r="D12" s="31"/>
      <c r="E12" s="27">
        <v>2388609</v>
      </c>
      <c r="F12" s="27">
        <v>2388609</v>
      </c>
      <c r="G12" s="27">
        <v>2388609</v>
      </c>
      <c r="H12" s="11"/>
      <c r="I12" s="16"/>
      <c r="J12" s="16"/>
    </row>
    <row r="13" spans="1:10" ht="47.25" x14ac:dyDescent="0.25">
      <c r="A13" s="12" t="s">
        <v>27</v>
      </c>
      <c r="B13" s="36" t="s">
        <v>43</v>
      </c>
      <c r="C13" s="18">
        <v>18452475.68</v>
      </c>
      <c r="D13" s="23">
        <v>16403449.83</v>
      </c>
      <c r="E13" s="26">
        <f>E14</f>
        <v>19463697</v>
      </c>
      <c r="F13" s="26">
        <f t="shared" ref="F13:G13" si="3">F14</f>
        <v>16057693</v>
      </c>
      <c r="G13" s="26">
        <f t="shared" si="3"/>
        <v>16057693</v>
      </c>
      <c r="H13" s="11"/>
      <c r="I13" s="1"/>
      <c r="J13" s="1"/>
    </row>
    <row r="14" spans="1:10" s="17" customFormat="1" ht="47.25" x14ac:dyDescent="0.25">
      <c r="A14" s="13" t="s">
        <v>68</v>
      </c>
      <c r="B14" s="33" t="s">
        <v>64</v>
      </c>
      <c r="C14" s="19"/>
      <c r="D14" s="31"/>
      <c r="E14" s="27">
        <v>19463697</v>
      </c>
      <c r="F14" s="27">
        <v>16057693</v>
      </c>
      <c r="G14" s="27">
        <v>16057693</v>
      </c>
      <c r="H14" s="11"/>
      <c r="I14" s="16"/>
      <c r="J14" s="16"/>
    </row>
    <row r="15" spans="1:10" ht="63" x14ac:dyDescent="0.25">
      <c r="A15" s="12" t="s">
        <v>26</v>
      </c>
      <c r="B15" s="36" t="s">
        <v>44</v>
      </c>
      <c r="C15" s="18">
        <v>5409708.4400000004</v>
      </c>
      <c r="D15" s="23">
        <v>6594110.7800000003</v>
      </c>
      <c r="E15" s="26">
        <f>E16</f>
        <v>8386493</v>
      </c>
      <c r="F15" s="26">
        <f t="shared" ref="F15:G15" si="4">F16</f>
        <v>8386493</v>
      </c>
      <c r="G15" s="26">
        <f t="shared" si="4"/>
        <v>8386493</v>
      </c>
      <c r="H15" s="11"/>
      <c r="I15" s="1"/>
      <c r="J15" s="1"/>
    </row>
    <row r="16" spans="1:10" s="17" customFormat="1" ht="47.25" x14ac:dyDescent="0.25">
      <c r="A16" s="13" t="s">
        <v>69</v>
      </c>
      <c r="B16" s="33" t="s">
        <v>64</v>
      </c>
      <c r="C16" s="19"/>
      <c r="D16" s="31"/>
      <c r="E16" s="32">
        <v>8386493</v>
      </c>
      <c r="F16" s="32">
        <v>8386493</v>
      </c>
      <c r="G16" s="32">
        <v>8386493</v>
      </c>
      <c r="H16" s="11"/>
      <c r="I16" s="16"/>
      <c r="J16" s="16"/>
    </row>
    <row r="17" spans="1:10" ht="47.25" x14ac:dyDescent="0.25">
      <c r="A17" s="12" t="s">
        <v>25</v>
      </c>
      <c r="B17" s="36" t="s">
        <v>45</v>
      </c>
      <c r="C17" s="18">
        <v>60647.22</v>
      </c>
      <c r="D17" s="18">
        <v>373506.12</v>
      </c>
      <c r="E17" s="26">
        <f>SUM(E18:E22)</f>
        <v>609750</v>
      </c>
      <c r="F17" s="26">
        <f t="shared" ref="F17:G17" si="5">SUM(F18:F22)</f>
        <v>409750</v>
      </c>
      <c r="G17" s="26">
        <f t="shared" si="5"/>
        <v>409750</v>
      </c>
      <c r="H17" s="11"/>
      <c r="I17" s="1"/>
      <c r="J17" s="1"/>
    </row>
    <row r="18" spans="1:10" s="17" customFormat="1" ht="31.5" x14ac:dyDescent="0.25">
      <c r="A18" s="13" t="s">
        <v>71</v>
      </c>
      <c r="B18" s="33" t="s">
        <v>70</v>
      </c>
      <c r="C18" s="19"/>
      <c r="D18" s="19"/>
      <c r="E18" s="32">
        <v>140000</v>
      </c>
      <c r="F18" s="32">
        <v>140000</v>
      </c>
      <c r="G18" s="32">
        <v>140000</v>
      </c>
      <c r="H18" s="11"/>
      <c r="I18" s="16"/>
      <c r="J18" s="16"/>
    </row>
    <row r="19" spans="1:10" s="17" customFormat="1" ht="31.5" x14ac:dyDescent="0.25">
      <c r="A19" s="13" t="s">
        <v>73</v>
      </c>
      <c r="B19" s="33" t="s">
        <v>72</v>
      </c>
      <c r="C19" s="19"/>
      <c r="D19" s="19"/>
      <c r="E19" s="32">
        <v>90000</v>
      </c>
      <c r="F19" s="32">
        <v>90000</v>
      </c>
      <c r="G19" s="32">
        <v>90000</v>
      </c>
      <c r="H19" s="11"/>
      <c r="I19" s="16"/>
      <c r="J19" s="16"/>
    </row>
    <row r="20" spans="1:10" s="17" customFormat="1" ht="31.5" x14ac:dyDescent="0.25">
      <c r="A20" s="13" t="s">
        <v>75</v>
      </c>
      <c r="B20" s="33" t="s">
        <v>74</v>
      </c>
      <c r="C20" s="19"/>
      <c r="D20" s="19"/>
      <c r="E20" s="32">
        <v>50000</v>
      </c>
      <c r="F20" s="32">
        <v>50000</v>
      </c>
      <c r="G20" s="32">
        <v>50000</v>
      </c>
      <c r="H20" s="11"/>
      <c r="I20" s="16"/>
      <c r="J20" s="16"/>
    </row>
    <row r="21" spans="1:10" s="17" customFormat="1" ht="31.5" x14ac:dyDescent="0.25">
      <c r="A21" s="13" t="s">
        <v>77</v>
      </c>
      <c r="B21" s="33" t="s">
        <v>76</v>
      </c>
      <c r="C21" s="19"/>
      <c r="D21" s="19"/>
      <c r="E21" s="32">
        <v>129750</v>
      </c>
      <c r="F21" s="32">
        <v>129750</v>
      </c>
      <c r="G21" s="32">
        <v>129750</v>
      </c>
      <c r="H21" s="11"/>
      <c r="I21" s="16"/>
      <c r="J21" s="16"/>
    </row>
    <row r="22" spans="1:10" s="17" customFormat="1" ht="15.75" x14ac:dyDescent="0.25">
      <c r="A22" s="13" t="s">
        <v>79</v>
      </c>
      <c r="B22" s="33" t="s">
        <v>78</v>
      </c>
      <c r="C22" s="19"/>
      <c r="D22" s="19"/>
      <c r="E22" s="32">
        <v>200000</v>
      </c>
      <c r="F22" s="32">
        <v>0</v>
      </c>
      <c r="G22" s="32">
        <v>0</v>
      </c>
      <c r="H22" s="11"/>
      <c r="I22" s="16"/>
      <c r="J22" s="16"/>
    </row>
    <row r="23" spans="1:10" ht="47.25" x14ac:dyDescent="0.25">
      <c r="A23" s="12" t="s">
        <v>57</v>
      </c>
      <c r="B23" s="36" t="s">
        <v>58</v>
      </c>
      <c r="C23" s="18"/>
      <c r="D23" s="18">
        <v>35000</v>
      </c>
      <c r="E23" s="26"/>
      <c r="F23" s="26"/>
      <c r="G23" s="26"/>
      <c r="H23" s="11"/>
      <c r="I23" s="1"/>
      <c r="J23" s="1"/>
    </row>
    <row r="24" spans="1:10" ht="47.25" x14ac:dyDescent="0.25">
      <c r="A24" s="12" t="s">
        <v>23</v>
      </c>
      <c r="B24" s="36" t="s">
        <v>24</v>
      </c>
      <c r="C24" s="18">
        <v>32031365.559999999</v>
      </c>
      <c r="D24" s="18">
        <v>31328178</v>
      </c>
      <c r="E24" s="26">
        <f>E25+E26</f>
        <v>26137552.719999999</v>
      </c>
      <c r="F24" s="26">
        <f t="shared" ref="F24:G24" si="6">F25+F26</f>
        <v>27092479.809999999</v>
      </c>
      <c r="G24" s="26">
        <f t="shared" si="6"/>
        <v>27092479.809999999</v>
      </c>
      <c r="H24" s="11"/>
      <c r="I24" s="1"/>
      <c r="J24" s="1"/>
    </row>
    <row r="25" spans="1:10" s="17" customFormat="1" ht="47.25" x14ac:dyDescent="0.25">
      <c r="A25" s="13" t="s">
        <v>80</v>
      </c>
      <c r="B25" s="33" t="s">
        <v>64</v>
      </c>
      <c r="C25" s="19"/>
      <c r="D25" s="19"/>
      <c r="E25" s="32">
        <v>24438852.199999999</v>
      </c>
      <c r="F25" s="32">
        <v>24409073.809999999</v>
      </c>
      <c r="G25" s="32">
        <v>24409073.809999999</v>
      </c>
      <c r="H25" s="11"/>
      <c r="I25" s="16"/>
      <c r="J25" s="16"/>
    </row>
    <row r="26" spans="1:10" s="17" customFormat="1" ht="15.75" customHeight="1" x14ac:dyDescent="0.25">
      <c r="A26" s="13" t="s">
        <v>82</v>
      </c>
      <c r="B26" s="33" t="s">
        <v>81</v>
      </c>
      <c r="C26" s="19"/>
      <c r="D26" s="19"/>
      <c r="E26" s="32">
        <v>1698700.52</v>
      </c>
      <c r="F26" s="32">
        <v>2683406</v>
      </c>
      <c r="G26" s="32">
        <v>2683406</v>
      </c>
      <c r="H26" s="11"/>
      <c r="I26" s="16"/>
      <c r="J26" s="16"/>
    </row>
    <row r="27" spans="1:10" ht="31.5" x14ac:dyDescent="0.25">
      <c r="A27" s="12" t="s">
        <v>22</v>
      </c>
      <c r="B27" s="36" t="s">
        <v>46</v>
      </c>
      <c r="C27" s="18">
        <f>C28+C31+C37</f>
        <v>357227555.67000002</v>
      </c>
      <c r="D27" s="18">
        <f t="shared" ref="D27" si="7">D28+D31+D37</f>
        <v>395950701.54000002</v>
      </c>
      <c r="E27" s="18">
        <f>SUM(E28:E37)</f>
        <v>338099226.75999999</v>
      </c>
      <c r="F27" s="18">
        <f t="shared" ref="F27:G27" si="8">SUM(F28:F37)</f>
        <v>325435755.66000003</v>
      </c>
      <c r="G27" s="18">
        <f t="shared" si="8"/>
        <v>324344033.68000001</v>
      </c>
      <c r="H27" s="11"/>
      <c r="I27" s="1"/>
      <c r="J27" s="1"/>
    </row>
    <row r="28" spans="1:10" s="17" customFormat="1" ht="31.5" x14ac:dyDescent="0.25">
      <c r="A28" s="13" t="s">
        <v>20</v>
      </c>
      <c r="B28" s="33" t="s">
        <v>21</v>
      </c>
      <c r="C28" s="19">
        <v>50538003.170000002</v>
      </c>
      <c r="D28" s="19">
        <v>48246230</v>
      </c>
      <c r="E28" s="27"/>
      <c r="F28" s="27"/>
      <c r="G28" s="27"/>
      <c r="H28" s="11"/>
      <c r="I28" s="16"/>
      <c r="J28" s="16"/>
    </row>
    <row r="29" spans="1:10" s="17" customFormat="1" ht="31.5" x14ac:dyDescent="0.25">
      <c r="A29" s="13" t="s">
        <v>83</v>
      </c>
      <c r="B29" s="33" t="s">
        <v>84</v>
      </c>
      <c r="C29" s="19"/>
      <c r="D29" s="19"/>
      <c r="E29" s="27">
        <v>2030927.84</v>
      </c>
      <c r="F29" s="27">
        <v>0</v>
      </c>
      <c r="G29" s="27">
        <v>0</v>
      </c>
      <c r="H29" s="11"/>
      <c r="I29" s="16"/>
      <c r="J29" s="16"/>
    </row>
    <row r="30" spans="1:10" s="17" customFormat="1" ht="31.5" x14ac:dyDescent="0.25">
      <c r="A30" s="13" t="s">
        <v>85</v>
      </c>
      <c r="B30" s="33" t="s">
        <v>86</v>
      </c>
      <c r="C30" s="19"/>
      <c r="D30" s="19"/>
      <c r="E30" s="27">
        <v>2030927.84</v>
      </c>
      <c r="F30" s="27">
        <v>432136</v>
      </c>
      <c r="G30" s="27">
        <v>432136</v>
      </c>
      <c r="H30" s="11"/>
      <c r="I30" s="16"/>
      <c r="J30" s="16"/>
    </row>
    <row r="31" spans="1:10" s="17" customFormat="1" ht="31.5" x14ac:dyDescent="0.25">
      <c r="A31" s="13" t="s">
        <v>18</v>
      </c>
      <c r="B31" s="33" t="s">
        <v>19</v>
      </c>
      <c r="C31" s="19">
        <v>306653891.89999998</v>
      </c>
      <c r="D31" s="19">
        <v>347704471.54000002</v>
      </c>
      <c r="E31" s="27"/>
      <c r="F31" s="27"/>
      <c r="G31" s="27"/>
      <c r="H31" s="11"/>
      <c r="I31" s="16"/>
      <c r="J31" s="16"/>
    </row>
    <row r="32" spans="1:10" s="17" customFormat="1" ht="31.5" x14ac:dyDescent="0.25">
      <c r="A32" s="13" t="s">
        <v>88</v>
      </c>
      <c r="B32" s="33" t="s">
        <v>87</v>
      </c>
      <c r="C32" s="19"/>
      <c r="D32" s="19"/>
      <c r="E32" s="27">
        <v>44303725.119999997</v>
      </c>
      <c r="F32" s="27">
        <v>43945548.119999997</v>
      </c>
      <c r="G32" s="27">
        <v>43945548.119999997</v>
      </c>
      <c r="H32" s="11"/>
      <c r="I32" s="16"/>
      <c r="J32" s="16"/>
    </row>
    <row r="33" spans="1:10" s="17" customFormat="1" ht="31.5" x14ac:dyDescent="0.25">
      <c r="A33" s="13" t="s">
        <v>90</v>
      </c>
      <c r="B33" s="33" t="s">
        <v>89</v>
      </c>
      <c r="C33" s="19"/>
      <c r="D33" s="19"/>
      <c r="E33" s="27">
        <v>285454445.95999998</v>
      </c>
      <c r="F33" s="27">
        <v>281026871.54000002</v>
      </c>
      <c r="G33" s="27">
        <v>279935149.56</v>
      </c>
      <c r="H33" s="11"/>
      <c r="I33" s="16"/>
      <c r="J33" s="16"/>
    </row>
    <row r="34" spans="1:10" s="17" customFormat="1" ht="31.5" x14ac:dyDescent="0.25">
      <c r="A34" s="13" t="s">
        <v>92</v>
      </c>
      <c r="B34" s="33" t="s">
        <v>91</v>
      </c>
      <c r="C34" s="19"/>
      <c r="D34" s="19"/>
      <c r="E34" s="27">
        <v>31200</v>
      </c>
      <c r="F34" s="27">
        <v>31200</v>
      </c>
      <c r="G34" s="27">
        <v>31200</v>
      </c>
      <c r="H34" s="11"/>
      <c r="I34" s="16"/>
      <c r="J34" s="16"/>
    </row>
    <row r="35" spans="1:10" s="17" customFormat="1" ht="47.25" x14ac:dyDescent="0.25">
      <c r="A35" s="13" t="s">
        <v>94</v>
      </c>
      <c r="B35" s="33" t="s">
        <v>93</v>
      </c>
      <c r="C35" s="19"/>
      <c r="D35" s="19"/>
      <c r="E35" s="27">
        <v>680000</v>
      </c>
      <c r="F35" s="27">
        <v>0</v>
      </c>
      <c r="G35" s="27">
        <v>0</v>
      </c>
      <c r="H35" s="11"/>
      <c r="I35" s="16"/>
      <c r="J35" s="16"/>
    </row>
    <row r="36" spans="1:10" s="17" customFormat="1" ht="31.5" x14ac:dyDescent="0.25">
      <c r="A36" s="13" t="s">
        <v>96</v>
      </c>
      <c r="B36" s="33" t="s">
        <v>95</v>
      </c>
      <c r="C36" s="19"/>
      <c r="D36" s="19"/>
      <c r="E36" s="32">
        <v>3568000</v>
      </c>
      <c r="F36" s="32"/>
      <c r="G36" s="32"/>
      <c r="H36" s="11"/>
      <c r="I36" s="16"/>
      <c r="J36" s="16"/>
    </row>
    <row r="37" spans="1:10" s="17" customFormat="1" ht="31.5" x14ac:dyDescent="0.25">
      <c r="A37" s="13" t="s">
        <v>37</v>
      </c>
      <c r="B37" s="33" t="s">
        <v>36</v>
      </c>
      <c r="C37" s="19">
        <v>35660.6</v>
      </c>
      <c r="D37" s="19"/>
      <c r="E37" s="19"/>
      <c r="F37" s="19"/>
      <c r="G37" s="19"/>
      <c r="H37" s="11"/>
      <c r="I37" s="16"/>
      <c r="J37" s="16"/>
    </row>
    <row r="38" spans="1:10" ht="31.5" x14ac:dyDescent="0.25">
      <c r="A38" s="12" t="s">
        <v>16</v>
      </c>
      <c r="B38" s="36" t="s">
        <v>17</v>
      </c>
      <c r="C38" s="18">
        <f>C39+C41</f>
        <v>48147475.170000002</v>
      </c>
      <c r="D38" s="18">
        <f>D39+D41</f>
        <v>63117990.869999997</v>
      </c>
      <c r="E38" s="18">
        <f>SUM(E39:E43)</f>
        <v>50847816.769999996</v>
      </c>
      <c r="F38" s="18">
        <f>SUM(F39:F43)</f>
        <v>28800316</v>
      </c>
      <c r="G38" s="18">
        <f>SUM(G39:G43)</f>
        <v>28800316</v>
      </c>
      <c r="H38" s="11"/>
      <c r="I38" s="1"/>
      <c r="J38" s="1"/>
    </row>
    <row r="39" spans="1:10" ht="15.75" x14ac:dyDescent="0.25">
      <c r="A39" s="13" t="s">
        <v>14</v>
      </c>
      <c r="B39" s="33" t="s">
        <v>15</v>
      </c>
      <c r="C39" s="19">
        <v>13627032.310000001</v>
      </c>
      <c r="D39" s="19">
        <v>15138628.83</v>
      </c>
      <c r="E39" s="27"/>
      <c r="F39" s="27"/>
      <c r="G39" s="27"/>
      <c r="H39" s="11"/>
      <c r="I39" s="1"/>
      <c r="J39" s="1"/>
    </row>
    <row r="40" spans="1:10" ht="31.5" x14ac:dyDescent="0.25">
      <c r="A40" s="13" t="s">
        <v>98</v>
      </c>
      <c r="B40" s="33" t="s">
        <v>97</v>
      </c>
      <c r="C40" s="19"/>
      <c r="D40" s="19"/>
      <c r="E40" s="27">
        <v>450000</v>
      </c>
      <c r="F40" s="27">
        <v>0</v>
      </c>
      <c r="G40" s="27">
        <v>0</v>
      </c>
      <c r="H40" s="11"/>
      <c r="I40" s="1"/>
      <c r="J40" s="1"/>
    </row>
    <row r="41" spans="1:10" ht="15.75" x14ac:dyDescent="0.25">
      <c r="A41" s="13" t="s">
        <v>12</v>
      </c>
      <c r="B41" s="33" t="s">
        <v>13</v>
      </c>
      <c r="C41" s="19">
        <v>34520442.859999999</v>
      </c>
      <c r="D41" s="19">
        <v>47979362.039999999</v>
      </c>
      <c r="E41" s="27"/>
      <c r="F41" s="27"/>
      <c r="G41" s="27"/>
      <c r="H41" s="11"/>
      <c r="I41" s="1"/>
      <c r="J41" s="1"/>
    </row>
    <row r="42" spans="1:10" ht="31.5" x14ac:dyDescent="0.25">
      <c r="A42" s="13" t="s">
        <v>100</v>
      </c>
      <c r="B42" s="33" t="s">
        <v>99</v>
      </c>
      <c r="C42" s="19"/>
      <c r="D42" s="19"/>
      <c r="E42" s="32">
        <v>14918474.699999999</v>
      </c>
      <c r="F42" s="32">
        <v>7969146</v>
      </c>
      <c r="G42" s="32">
        <v>7969146</v>
      </c>
      <c r="H42" s="11"/>
      <c r="I42" s="1"/>
      <c r="J42" s="1"/>
    </row>
    <row r="43" spans="1:10" ht="31.5" x14ac:dyDescent="0.25">
      <c r="A43" s="13" t="s">
        <v>102</v>
      </c>
      <c r="B43" s="33" t="s">
        <v>101</v>
      </c>
      <c r="C43" s="19"/>
      <c r="D43" s="19"/>
      <c r="E43" s="27">
        <v>35479342.07</v>
      </c>
      <c r="F43" s="27">
        <v>20831170</v>
      </c>
      <c r="G43" s="27">
        <v>20831170</v>
      </c>
      <c r="H43" s="11"/>
      <c r="I43" s="1"/>
      <c r="J43" s="1"/>
    </row>
    <row r="44" spans="1:10" ht="47.25" x14ac:dyDescent="0.25">
      <c r="A44" s="12" t="s">
        <v>11</v>
      </c>
      <c r="B44" s="36" t="s">
        <v>47</v>
      </c>
      <c r="C44" s="18">
        <f>C45+C46</f>
        <v>7624068.1299999999</v>
      </c>
      <c r="D44" s="18">
        <f t="shared" ref="D44" si="9">D45+D46</f>
        <v>8788159.4600000009</v>
      </c>
      <c r="E44" s="18">
        <f>SUM(E45:E48)</f>
        <v>9090671</v>
      </c>
      <c r="F44" s="18">
        <f t="shared" ref="F44:G44" si="10">SUM(F45:F48)</f>
        <v>9539262</v>
      </c>
      <c r="G44" s="18">
        <f t="shared" si="10"/>
        <v>9539262</v>
      </c>
      <c r="H44" s="11"/>
      <c r="I44" s="1"/>
      <c r="J44" s="1"/>
    </row>
    <row r="45" spans="1:10" ht="31.5" x14ac:dyDescent="0.25">
      <c r="A45" s="13" t="s">
        <v>9</v>
      </c>
      <c r="B45" s="33" t="s">
        <v>10</v>
      </c>
      <c r="C45" s="19">
        <v>7423753.1299999999</v>
      </c>
      <c r="D45" s="19">
        <v>8588159.4600000009</v>
      </c>
      <c r="E45" s="27"/>
      <c r="F45" s="27"/>
      <c r="G45" s="27"/>
      <c r="H45" s="11"/>
      <c r="I45" s="1"/>
      <c r="J45" s="1"/>
    </row>
    <row r="46" spans="1:10" ht="31.5" x14ac:dyDescent="0.25">
      <c r="A46" s="13" t="s">
        <v>7</v>
      </c>
      <c r="B46" s="33" t="s">
        <v>8</v>
      </c>
      <c r="C46" s="19">
        <v>200315</v>
      </c>
      <c r="D46" s="19">
        <v>200000</v>
      </c>
      <c r="E46" s="27"/>
      <c r="F46" s="27"/>
      <c r="G46" s="27"/>
      <c r="H46" s="11"/>
      <c r="I46" s="1"/>
      <c r="J46" s="1"/>
    </row>
    <row r="47" spans="1:10" ht="31.5" x14ac:dyDescent="0.25">
      <c r="A47" s="13" t="s">
        <v>104</v>
      </c>
      <c r="B47" s="33" t="s">
        <v>103</v>
      </c>
      <c r="C47" s="19"/>
      <c r="D47" s="19"/>
      <c r="E47" s="32">
        <v>8890671</v>
      </c>
      <c r="F47" s="32">
        <v>9339262</v>
      </c>
      <c r="G47" s="32">
        <v>9339262</v>
      </c>
      <c r="H47" s="11"/>
      <c r="I47" s="1"/>
      <c r="J47" s="1"/>
    </row>
    <row r="48" spans="1:10" ht="15.75" x14ac:dyDescent="0.25">
      <c r="A48" s="13" t="s">
        <v>106</v>
      </c>
      <c r="B48" s="33" t="s">
        <v>105</v>
      </c>
      <c r="C48" s="19"/>
      <c r="D48" s="19"/>
      <c r="E48" s="32">
        <v>200000</v>
      </c>
      <c r="F48" s="32">
        <v>200000</v>
      </c>
      <c r="G48" s="32">
        <v>200000</v>
      </c>
      <c r="H48" s="11"/>
      <c r="I48" s="1"/>
      <c r="J48" s="1"/>
    </row>
    <row r="49" spans="1:10" ht="31.5" x14ac:dyDescent="0.25">
      <c r="A49" s="12" t="s">
        <v>5</v>
      </c>
      <c r="B49" s="36" t="s">
        <v>6</v>
      </c>
      <c r="C49" s="18">
        <v>409500</v>
      </c>
      <c r="D49" s="18">
        <v>680400</v>
      </c>
      <c r="E49" s="18"/>
      <c r="F49" s="18"/>
      <c r="G49" s="18"/>
      <c r="H49" s="11"/>
      <c r="I49" s="1"/>
      <c r="J49" s="1"/>
    </row>
    <row r="50" spans="1:10" ht="47.25" x14ac:dyDescent="0.25">
      <c r="A50" s="12" t="s">
        <v>4</v>
      </c>
      <c r="B50" s="36" t="s">
        <v>48</v>
      </c>
      <c r="C50" s="18">
        <f>C51+C52</f>
        <v>2460325.67</v>
      </c>
      <c r="D50" s="18">
        <f t="shared" ref="D50" si="11">D51+D52</f>
        <v>2699328</v>
      </c>
      <c r="E50" s="18">
        <f>SUM(E51:E54)</f>
        <v>2947313.57</v>
      </c>
      <c r="F50" s="18">
        <f t="shared" ref="F50:G50" si="12">SUM(F51:F54)</f>
        <v>2947331.57</v>
      </c>
      <c r="G50" s="18">
        <f t="shared" si="12"/>
        <v>2978511.57</v>
      </c>
      <c r="H50" s="11"/>
      <c r="I50" s="1"/>
      <c r="J50" s="1"/>
    </row>
    <row r="51" spans="1:10" s="17" customFormat="1" ht="47.25" x14ac:dyDescent="0.25">
      <c r="A51" s="13" t="s">
        <v>3</v>
      </c>
      <c r="B51" s="33" t="s">
        <v>49</v>
      </c>
      <c r="C51" s="19">
        <v>2324895</v>
      </c>
      <c r="D51" s="19">
        <v>2480592</v>
      </c>
      <c r="E51" s="27"/>
      <c r="F51" s="27"/>
      <c r="G51" s="27"/>
      <c r="H51" s="11"/>
      <c r="I51" s="16"/>
      <c r="J51" s="16"/>
    </row>
    <row r="52" spans="1:10" s="17" customFormat="1" ht="15.75" x14ac:dyDescent="0.25">
      <c r="A52" s="13" t="s">
        <v>2</v>
      </c>
      <c r="B52" s="33" t="s">
        <v>50</v>
      </c>
      <c r="C52" s="19">
        <v>135430.67000000001</v>
      </c>
      <c r="D52" s="19">
        <v>218736</v>
      </c>
      <c r="E52" s="27"/>
      <c r="F52" s="27"/>
      <c r="G52" s="27"/>
      <c r="H52" s="11"/>
      <c r="I52" s="16"/>
      <c r="J52" s="16"/>
    </row>
    <row r="53" spans="1:10" s="17" customFormat="1" ht="47.25" x14ac:dyDescent="0.25">
      <c r="A53" s="13" t="s">
        <v>108</v>
      </c>
      <c r="B53" s="33" t="s">
        <v>107</v>
      </c>
      <c r="C53" s="19"/>
      <c r="D53" s="19"/>
      <c r="E53" s="32">
        <v>2677754</v>
      </c>
      <c r="F53" s="32">
        <v>2677754</v>
      </c>
      <c r="G53" s="32">
        <v>2677754</v>
      </c>
      <c r="H53" s="11"/>
      <c r="I53" s="16"/>
      <c r="J53" s="16"/>
    </row>
    <row r="54" spans="1:10" s="17" customFormat="1" ht="31.5" x14ac:dyDescent="0.25">
      <c r="A54" s="13" t="s">
        <v>110</v>
      </c>
      <c r="B54" s="33" t="s">
        <v>109</v>
      </c>
      <c r="C54" s="19"/>
      <c r="D54" s="19"/>
      <c r="E54" s="32">
        <v>269559.57</v>
      </c>
      <c r="F54" s="32">
        <v>269577.57</v>
      </c>
      <c r="G54" s="32">
        <v>300757.57</v>
      </c>
      <c r="H54" s="11"/>
      <c r="I54" s="16"/>
      <c r="J54" s="16"/>
    </row>
    <row r="55" spans="1:10" s="17" customFormat="1" ht="63" x14ac:dyDescent="0.25">
      <c r="A55" s="12" t="s">
        <v>60</v>
      </c>
      <c r="B55" s="36" t="s">
        <v>59</v>
      </c>
      <c r="C55" s="19"/>
      <c r="D55" s="18">
        <v>13952000</v>
      </c>
      <c r="E55" s="27"/>
      <c r="F55" s="27"/>
      <c r="G55" s="27"/>
      <c r="H55" s="11"/>
      <c r="I55" s="16"/>
      <c r="J55" s="16"/>
    </row>
    <row r="56" spans="1:10" ht="47.25" x14ac:dyDescent="0.25">
      <c r="A56" s="12" t="s">
        <v>62</v>
      </c>
      <c r="B56" s="36" t="s">
        <v>61</v>
      </c>
      <c r="C56" s="18"/>
      <c r="D56" s="18">
        <v>10514400</v>
      </c>
      <c r="E56" s="18"/>
      <c r="F56" s="18"/>
      <c r="G56" s="18"/>
      <c r="H56" s="11"/>
      <c r="I56" s="1"/>
      <c r="J56" s="1"/>
    </row>
    <row r="57" spans="1:10" ht="15.75" customHeight="1" x14ac:dyDescent="0.25">
      <c r="A57" s="12" t="s">
        <v>112</v>
      </c>
      <c r="B57" s="36" t="s">
        <v>111</v>
      </c>
      <c r="C57" s="18">
        <f>C58</f>
        <v>0</v>
      </c>
      <c r="D57" s="18">
        <f t="shared" ref="D57:G57" si="13">D58</f>
        <v>0</v>
      </c>
      <c r="E57" s="18">
        <f t="shared" si="13"/>
        <v>2070680</v>
      </c>
      <c r="F57" s="18">
        <f t="shared" si="13"/>
        <v>3970680</v>
      </c>
      <c r="G57" s="18">
        <f t="shared" si="13"/>
        <v>3970680</v>
      </c>
      <c r="H57" s="11"/>
      <c r="I57" s="1"/>
      <c r="J57" s="1"/>
    </row>
    <row r="58" spans="1:10" s="17" customFormat="1" ht="31.5" x14ac:dyDescent="0.25">
      <c r="A58" s="13" t="s">
        <v>114</v>
      </c>
      <c r="B58" s="33" t="s">
        <v>113</v>
      </c>
      <c r="C58" s="19"/>
      <c r="D58" s="19"/>
      <c r="E58" s="32">
        <v>2070680</v>
      </c>
      <c r="F58" s="32">
        <v>3970680</v>
      </c>
      <c r="G58" s="32">
        <v>3970680</v>
      </c>
      <c r="H58" s="11"/>
      <c r="I58" s="16"/>
      <c r="J58" s="16"/>
    </row>
    <row r="59" spans="1:10" ht="47.25" x14ac:dyDescent="0.25">
      <c r="A59" s="12" t="s">
        <v>1</v>
      </c>
      <c r="B59" s="36" t="s">
        <v>51</v>
      </c>
      <c r="C59" s="18">
        <v>7721536.3600000003</v>
      </c>
      <c r="D59" s="18">
        <v>46844725.689999998</v>
      </c>
      <c r="E59" s="26">
        <f>E60</f>
        <v>19009600</v>
      </c>
      <c r="F59" s="26">
        <f t="shared" ref="F59:G59" si="14">F60</f>
        <v>19360900</v>
      </c>
      <c r="G59" s="26">
        <f t="shared" si="14"/>
        <v>19684400</v>
      </c>
      <c r="H59" s="11"/>
      <c r="I59" s="1"/>
      <c r="J59" s="1"/>
    </row>
    <row r="60" spans="1:10" s="17" customFormat="1" ht="31.5" x14ac:dyDescent="0.25">
      <c r="A60" s="13" t="s">
        <v>116</v>
      </c>
      <c r="B60" s="33" t="s">
        <v>115</v>
      </c>
      <c r="C60" s="19"/>
      <c r="D60" s="19"/>
      <c r="E60" s="32">
        <v>19009600</v>
      </c>
      <c r="F60" s="32">
        <v>19360900</v>
      </c>
      <c r="G60" s="32">
        <v>19684400</v>
      </c>
      <c r="H60" s="11"/>
      <c r="I60" s="16"/>
      <c r="J60" s="16"/>
    </row>
    <row r="61" spans="1:10" ht="15.75" x14ac:dyDescent="0.25">
      <c r="A61" s="14"/>
      <c r="B61" s="15" t="s">
        <v>0</v>
      </c>
      <c r="C61" s="18">
        <f>C7+C9+C11+C13+C15+C17+C24+C27+C38+C44+C49+C50+C56+C59</f>
        <v>490623923.78000009</v>
      </c>
      <c r="D61" s="18">
        <f>D7+D9+D11+D13+D15+D17+D24+D27+D38+D44+D49+D50+D56+D59</f>
        <v>596965390.85000014</v>
      </c>
      <c r="E61" s="18">
        <f>E7+E9+E11+E13+E15+E17+E23+E24+E27+E38+E44+E49+E50+E55+E56+E57+E59</f>
        <v>493055633.81</v>
      </c>
      <c r="F61" s="18">
        <f>F7+F9+F11+F13+F15+F17+F23+F24+F27+F38+F44+F49+F50+F55+F56+F57+F59</f>
        <v>458316848.04000002</v>
      </c>
      <c r="G61" s="18">
        <f>G7+G9+G11+G13+G15+G17+G23+G24+G27+G38+G44+G49+G50+G55+G56+G57+G59</f>
        <v>457579806.06</v>
      </c>
      <c r="H61" s="11"/>
      <c r="I61" s="1"/>
      <c r="J61" s="1"/>
    </row>
    <row r="62" spans="1:10" ht="12.75" customHeight="1" x14ac:dyDescent="0.2">
      <c r="A62" s="20"/>
      <c r="B62" s="21"/>
      <c r="C62" s="21"/>
      <c r="D62" s="21"/>
      <c r="E62" s="21"/>
      <c r="F62" s="21"/>
      <c r="G62" s="21"/>
      <c r="H62" s="21"/>
      <c r="I62" s="1"/>
      <c r="J62" s="1"/>
    </row>
    <row r="63" spans="1:10" ht="15.75" x14ac:dyDescent="0.25">
      <c r="A63" s="25" t="s">
        <v>117</v>
      </c>
      <c r="B63" s="25"/>
      <c r="C63" s="25"/>
      <c r="D63" s="20"/>
      <c r="E63" s="20"/>
      <c r="F63" s="20"/>
      <c r="G63" s="20"/>
      <c r="H63" s="20"/>
    </row>
    <row r="64" spans="1:10" ht="15.75" x14ac:dyDescent="0.25">
      <c r="A64" s="25" t="s">
        <v>56</v>
      </c>
      <c r="B64" s="25"/>
      <c r="C64" s="25"/>
      <c r="D64" s="20"/>
      <c r="E64" s="20"/>
      <c r="F64" s="20"/>
      <c r="G64" s="20"/>
      <c r="H64" s="20"/>
    </row>
    <row r="65" spans="1:8" ht="31.5" customHeight="1" x14ac:dyDescent="0.2">
      <c r="A65" s="20"/>
      <c r="B65" s="20"/>
      <c r="C65" s="20"/>
      <c r="D65" s="20"/>
      <c r="E65" s="20"/>
      <c r="F65" s="20"/>
      <c r="G65" s="20"/>
      <c r="H65" s="20"/>
    </row>
    <row r="66" spans="1:8" ht="15" x14ac:dyDescent="0.2">
      <c r="A66" s="20"/>
      <c r="B66" s="20"/>
      <c r="C66" s="20"/>
      <c r="D66" s="20"/>
      <c r="E66" s="20"/>
      <c r="F66" s="20"/>
      <c r="G66" s="20"/>
      <c r="H66" s="20"/>
    </row>
    <row r="67" spans="1:8" ht="15" x14ac:dyDescent="0.2">
      <c r="A67" s="20"/>
      <c r="B67" s="20"/>
      <c r="C67" s="20"/>
      <c r="D67" s="20"/>
      <c r="E67" s="20"/>
      <c r="F67" s="20"/>
      <c r="G67" s="20"/>
      <c r="H67" s="20"/>
    </row>
    <row r="68" spans="1:8" ht="15" x14ac:dyDescent="0.2">
      <c r="A68" s="20"/>
      <c r="B68" s="20"/>
      <c r="C68" s="20"/>
      <c r="D68" s="20"/>
      <c r="E68" s="20"/>
      <c r="F68" s="20"/>
      <c r="G68" s="20"/>
      <c r="H68" s="20"/>
    </row>
    <row r="69" spans="1:8" ht="15" x14ac:dyDescent="0.2">
      <c r="A69" s="20"/>
      <c r="B69" s="20"/>
      <c r="C69" s="20"/>
      <c r="D69" s="20"/>
      <c r="E69" s="20"/>
      <c r="F69" s="20"/>
      <c r="G69" s="20"/>
      <c r="H69" s="20"/>
    </row>
    <row r="70" spans="1:8" ht="15" x14ac:dyDescent="0.2">
      <c r="A70" s="20"/>
      <c r="B70" s="20"/>
      <c r="C70" s="20"/>
      <c r="D70" s="20"/>
      <c r="E70" s="20"/>
      <c r="F70" s="20"/>
      <c r="G70" s="20"/>
      <c r="H70" s="20"/>
    </row>
    <row r="71" spans="1:8" ht="15" x14ac:dyDescent="0.2">
      <c r="A71" s="20"/>
      <c r="B71" s="20"/>
      <c r="C71" s="20"/>
      <c r="D71" s="20"/>
      <c r="E71" s="20"/>
      <c r="F71" s="20"/>
      <c r="G71" s="20"/>
      <c r="H71" s="20"/>
    </row>
    <row r="72" spans="1:8" ht="15" x14ac:dyDescent="0.2">
      <c r="A72" s="20"/>
      <c r="B72" s="20"/>
      <c r="C72" s="20"/>
      <c r="D72" s="20"/>
      <c r="E72" s="20"/>
      <c r="F72" s="20"/>
      <c r="G72" s="20"/>
      <c r="H72" s="20"/>
    </row>
    <row r="73" spans="1:8" ht="15" x14ac:dyDescent="0.2">
      <c r="A73" s="20"/>
      <c r="B73" s="20"/>
      <c r="C73" s="20"/>
      <c r="D73" s="20"/>
      <c r="E73" s="20"/>
      <c r="F73" s="20"/>
      <c r="G73" s="20"/>
      <c r="H73" s="20"/>
    </row>
    <row r="74" spans="1:8" ht="15" x14ac:dyDescent="0.2">
      <c r="A74" s="20"/>
      <c r="B74" s="20"/>
      <c r="C74" s="20"/>
      <c r="D74" s="20"/>
      <c r="E74" s="20"/>
      <c r="F74" s="20"/>
      <c r="G74" s="20"/>
      <c r="H74" s="20"/>
    </row>
  </sheetData>
  <mergeCells count="6">
    <mergeCell ref="A3:A4"/>
    <mergeCell ref="A1:G1"/>
    <mergeCell ref="B3:B4"/>
    <mergeCell ref="D3:D4"/>
    <mergeCell ref="C3:C4"/>
    <mergeCell ref="E3:H3"/>
  </mergeCells>
  <pageMargins left="0.78740157480314998" right="0.196850393700787" top="0.39370078740157499" bottom="0.39370078740157499" header="0" footer="0.196850393700787"/>
  <pageSetup paperSize="9" scale="55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2024-11-15T05:15:22Z</cp:lastPrinted>
  <dcterms:created xsi:type="dcterms:W3CDTF">2022-10-19T11:12:41Z</dcterms:created>
  <dcterms:modified xsi:type="dcterms:W3CDTF">2024-11-15T05:15:45Z</dcterms:modified>
</cp:coreProperties>
</file>