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2019 год" sheetId="1" r:id="rId1"/>
    <sheet name="2020 год " sheetId="2" r:id="rId2"/>
    <sheet name="2021 год  " sheetId="3" r:id="rId3"/>
  </sheets>
  <calcPr calcId="145621"/>
</workbook>
</file>

<file path=xl/calcChain.xml><?xml version="1.0" encoding="utf-8"?>
<calcChain xmlns="http://schemas.openxmlformats.org/spreadsheetml/2006/main">
  <c r="B16" i="1" l="1"/>
  <c r="C6" i="1" s="1"/>
  <c r="D6" i="1" s="1"/>
  <c r="B16" i="3"/>
  <c r="F14" i="3"/>
  <c r="F12" i="3"/>
  <c r="F10" i="3"/>
  <c r="F8" i="3"/>
  <c r="F6" i="3"/>
  <c r="E6" i="3"/>
  <c r="F13" i="3" s="1"/>
  <c r="D6" i="3"/>
  <c r="C6" i="3"/>
  <c r="D14" i="3" s="1"/>
  <c r="B16" i="2"/>
  <c r="E6" i="2" s="1"/>
  <c r="F14" i="2" s="1"/>
  <c r="C6" i="2"/>
  <c r="D14" i="2" s="1"/>
  <c r="F7" i="3" l="1"/>
  <c r="F9" i="3"/>
  <c r="F11" i="3"/>
  <c r="D7" i="3"/>
  <c r="D8" i="3"/>
  <c r="D9" i="3"/>
  <c r="D10" i="3"/>
  <c r="D11" i="3"/>
  <c r="D12" i="3"/>
  <c r="D13" i="3"/>
  <c r="D6" i="2"/>
  <c r="F6" i="2"/>
  <c r="F7" i="2"/>
  <c r="F8" i="2"/>
  <c r="F9" i="2"/>
  <c r="F10" i="2"/>
  <c r="F11" i="2"/>
  <c r="F12" i="2"/>
  <c r="F13" i="2"/>
  <c r="D7" i="2"/>
  <c r="D8" i="2"/>
  <c r="D9" i="2"/>
  <c r="D10" i="2"/>
  <c r="D11" i="2"/>
  <c r="D12" i="2"/>
  <c r="D13" i="2"/>
  <c r="E6" i="1" l="1"/>
  <c r="F14" i="1" l="1"/>
  <c r="F12" i="1"/>
  <c r="F10" i="1"/>
  <c r="F8" i="1"/>
  <c r="F6" i="1"/>
  <c r="F13" i="1"/>
  <c r="F11" i="1"/>
  <c r="F9" i="1"/>
  <c r="F7" i="1"/>
  <c r="D14" i="1"/>
  <c r="D12" i="1"/>
  <c r="D10" i="1"/>
  <c r="D8" i="1"/>
  <c r="D13" i="1"/>
  <c r="D11" i="1"/>
  <c r="D9" i="1"/>
  <c r="D7" i="1"/>
</calcChain>
</file>

<file path=xl/sharedStrings.xml><?xml version="1.0" encoding="utf-8"?>
<sst xmlns="http://schemas.openxmlformats.org/spreadsheetml/2006/main" count="51" uniqueCount="21">
  <si>
    <t>Наименование сельского поселения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</si>
  <si>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</si>
  <si>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</si>
  <si>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</si>
  <si>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</si>
  <si>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</si>
  <si>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</si>
  <si>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Раздольновское МО</t>
  </si>
  <si>
    <t>Ширококарамышское МО</t>
  </si>
  <si>
    <t>Октябрьское МО</t>
  </si>
  <si>
    <t>ИТОГО</t>
  </si>
  <si>
    <t>Объем расходов на реализацию полномочий по бухгалтерскому обслуживанию финансово-хозяйственной деятельности2</t>
  </si>
  <si>
    <t>Норматив на 1 жителя по исполнению  полномочий по бухгалтерскому обслуживанию финансово-хозяйственной деятельности</t>
  </si>
  <si>
    <t>Объем расходов на реализацию полномочий по формированию и исполнению бюджетов поселений22</t>
  </si>
  <si>
    <t>Норматив на 1 жителя по исполнению  полномочий по  формированию и исполнению бюджетов поселений</t>
  </si>
  <si>
    <t xml:space="preserve">Распределение межбюджетных трансфертов на исполнение полномочий на 2019 год </t>
  </si>
  <si>
    <t xml:space="preserve">Распределение межбюджетных трансфертов на исполнение полномочий на 2020 год </t>
  </si>
  <si>
    <t>Объем расходов на реализацию полномочий по формированию и исполнению бюджетов поселений</t>
  </si>
  <si>
    <t>Объем расходов на реализацию полномочий по бухгалтерскому обслуживанию финансово-хозяйственной деятельности</t>
  </si>
  <si>
    <t>Численность населения на  01.01.2018 (по данным статистики)</t>
  </si>
  <si>
    <t xml:space="preserve">Распределение межбюджетных трансфертов на исполнение полномочий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</si>
</sst>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distributed" vertical="distributed" wrapText="1"/>
    </xf>
    <xf numFmtId="0" fontId="1" fillId="2" borderId="1" xfId="0" applyFont="1" applyFill="1" applyBorder="1" applyAlignment="1">
      <alignment horizontal="center" vertical="distributed" wrapText="1"/>
    </xf>
    <xf numFmtId="4" fontId="0" fillId="2" borderId="1" xfId="0" applyNumberFormat="1" applyFill="1" applyBorder="1"/>
    <xf numFmtId="0" fontId="0" fillId="2" borderId="1" xfId="0" applyNumberFormat="1" applyFill="1" applyBorder="1"/>
    <xf numFmtId="0" fontId="0" fillId="0" borderId="0" xfId="0" applyBorder="1" applyAlignment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24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4:F18" totalsRowShown="0" headerRowDxfId="23" dataDxfId="22">
  <tableColumns count="6">
    <tableColumn id="1" name="Наименование сельского поселения" dataDxfId="21"/>
    <tableColumn id="2" name="Численность населения на  01.01.2018 (по данным статистики)" dataDxfId="20"/>
    <tableColumn id="3" name="Норматив на 1 жителя по исполнению  полномочий по бухгалтерскому обслуживанию финансово-хозяйственной деятельности" dataDxfId="19"/>
    <tableColumn id="4" name="Объем расходов на реализацию полномочий по бухгалтерскому обслуживанию финансово-хозяйственной деятельности" dataDxfId="18"/>
    <tableColumn id="5" name="Норматив на 1 жителя по исполнению  полномочий по  формированию и исполнению бюджетов поселений" dataDxfId="17"/>
    <tableColumn id="6" name="Объем расходов на реализацию полномочий по формированию и исполнению бюджетов поселений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F18" totalsRowShown="0" headerRowDxfId="15" dataDxfId="14">
  <tableColumns count="6">
    <tableColumn id="1" name="Наименование сельского поселения" dataDxfId="13"/>
    <tableColumn id="2" name="Численность населения на  01.01.2018 (по данным статистики)" dataDxfId="12"/>
    <tableColumn id="3" name="Норматив на 1 жителя по исполнению  полномочий по бухгалтерскому обслуживанию финансово-хозяйственной деятельности" dataDxfId="11"/>
    <tableColumn id="4" name="Объем расходов на реализацию полномочий по бухгалтерскому обслуживанию финансово-хозяйственной деятельности2" dataDxfId="10"/>
    <tableColumn id="5" name="Норматив на 1 жителя по исполнению  полномочий по  формированию и исполнению бюджетов поселений" dataDxfId="9"/>
    <tableColumn id="6" name="Объем расходов на реализацию полномочий по формированию и исполнению бюджетов поселений22" dataDxfId="8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A4:F18" totalsRowShown="0" headerRowDxfId="7" dataDxfId="6">
  <tableColumns count="6">
    <tableColumn id="1" name="Наименование сельского поселения" dataDxfId="5"/>
    <tableColumn id="2" name="Численность населения на  01.01.2018 (по данным статистики)" dataDxfId="4"/>
    <tableColumn id="3" name="Норматив на 1 жителя по исполнению  полномочий по бухгалтерскому обслуживанию финансово-хозяйственной деятельности" dataDxfId="3"/>
    <tableColumn id="4" name="Объем расходов на реализацию полномочий по бухгалтерскому обслуживанию финансово-хозяйственной деятельности" dataDxfId="2"/>
    <tableColumn id="5" name="Норматив на 1 жителя по исполнению  полномочий по  формированию и исполнению бюджетов поселений" dataDxfId="1"/>
    <tableColumn id="6" name="Объем расходов на реализацию полномочий по формированию и исполнению бюджетов поселений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7" sqref="D17"/>
    </sheetView>
  </sheetViews>
  <sheetFormatPr defaultRowHeight="15" x14ac:dyDescent="0.25"/>
  <cols>
    <col min="1" max="1" width="29.7109375" customWidth="1"/>
    <col min="2" max="2" width="24.140625" customWidth="1"/>
    <col min="3" max="3" width="16.5703125" customWidth="1"/>
    <col min="4" max="4" width="17.140625" customWidth="1"/>
    <col min="5" max="5" width="14.42578125" customWidth="1"/>
    <col min="6" max="6" width="18.28515625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7" t="s">
        <v>15</v>
      </c>
      <c r="B2" s="7"/>
      <c r="C2" s="7"/>
      <c r="D2" s="7"/>
      <c r="E2" s="7"/>
      <c r="F2" s="7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ht="114" customHeight="1" x14ac:dyDescent="0.25">
      <c r="A4" s="2" t="s">
        <v>0</v>
      </c>
      <c r="B4" s="3" t="s">
        <v>19</v>
      </c>
      <c r="C4" s="3" t="s">
        <v>12</v>
      </c>
      <c r="D4" s="3" t="s">
        <v>18</v>
      </c>
      <c r="E4" s="3" t="s">
        <v>14</v>
      </c>
      <c r="F4" s="3" t="s">
        <v>17</v>
      </c>
      <c r="G4" s="6"/>
      <c r="H4" s="6"/>
    </row>
    <row r="5" spans="1:8" x14ac:dyDescent="0.2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6"/>
      <c r="H5" s="6"/>
    </row>
    <row r="6" spans="1:8" x14ac:dyDescent="0.25">
      <c r="A6" s="1" t="s">
        <v>1</v>
      </c>
      <c r="B6" s="4">
        <v>1214</v>
      </c>
      <c r="C6" s="4">
        <f>D16/B16</f>
        <v>74.96251874062969</v>
      </c>
      <c r="D6" s="4">
        <f>Таблица1[[#This Row],[Численность населения на  01.01.2018 (по данным статистики)]]*Таблица1[[#This Row],[Норматив на 1 жителя по исполнению  полномочий по бухгалтерскому обслуживанию финансово-хозяйственной деятельности]]</f>
        <v>91004.497751124451</v>
      </c>
      <c r="E6" s="4">
        <f>F16/B16</f>
        <v>9.7376311844077961</v>
      </c>
      <c r="F6" s="4">
        <f>Таблица1[[#This Row],[Норматив на 1 жителя по исполнению  полномочий по  формированию и исполнению бюджетов поселений]]*Таблица1[[#This Row],[Численность населения на  01.01.2018 (по данным статистики)]]</f>
        <v>11821.484257871065</v>
      </c>
      <c r="G6" s="6"/>
      <c r="H6" s="6"/>
    </row>
    <row r="7" spans="1:8" x14ac:dyDescent="0.25">
      <c r="A7" s="1" t="s">
        <v>2</v>
      </c>
      <c r="B7" s="4">
        <v>1266</v>
      </c>
      <c r="C7" s="1"/>
      <c r="D7" s="4">
        <f>Таблица1[[#This Row],[Численность населения на  01.01.2018 (по данным статистики)]]*C6</f>
        <v>94902.548725637185</v>
      </c>
      <c r="E7" s="1"/>
      <c r="F7" s="4">
        <f>E6*Таблица1[[#This Row],[Численность населения на  01.01.2018 (по данным статистики)]]</f>
        <v>12327.84107946027</v>
      </c>
      <c r="G7" s="6"/>
      <c r="H7" s="6"/>
    </row>
    <row r="8" spans="1:8" x14ac:dyDescent="0.25">
      <c r="A8" s="1" t="s">
        <v>3</v>
      </c>
      <c r="B8" s="4">
        <v>1210</v>
      </c>
      <c r="C8" s="1"/>
      <c r="D8" s="4">
        <f>Таблица1[[#This Row],[Численность населения на  01.01.2018 (по данным статистики)]]*C6</f>
        <v>90704.647676161927</v>
      </c>
      <c r="E8" s="1"/>
      <c r="F8" s="4">
        <f>E6*Таблица1[[#This Row],[Численность населения на  01.01.2018 (по данным статистики)]]</f>
        <v>11782.533733133434</v>
      </c>
      <c r="G8" s="6"/>
      <c r="H8" s="6"/>
    </row>
    <row r="9" spans="1:8" x14ac:dyDescent="0.25">
      <c r="A9" s="1" t="s">
        <v>4</v>
      </c>
      <c r="B9" s="4">
        <v>1362</v>
      </c>
      <c r="C9" s="1"/>
      <c r="D9" s="4">
        <f>Таблица1[[#This Row],[Численность населения на  01.01.2018 (по данным статистики)]]*C6</f>
        <v>102098.95052473764</v>
      </c>
      <c r="E9" s="1"/>
      <c r="F9" s="4">
        <f>E6*Таблица1[[#This Row],[Численность населения на  01.01.2018 (по данным статистики)]]</f>
        <v>13262.653673163419</v>
      </c>
      <c r="G9" s="6"/>
      <c r="H9" s="6"/>
    </row>
    <row r="10" spans="1:8" x14ac:dyDescent="0.25">
      <c r="A10" s="1" t="s">
        <v>5</v>
      </c>
      <c r="B10" s="4">
        <v>1292</v>
      </c>
      <c r="C10" s="1"/>
      <c r="D10" s="4">
        <f>Таблица1[[#This Row],[Численность населения на  01.01.2018 (по данным статистики)]]*C6</f>
        <v>96851.574212893553</v>
      </c>
      <c r="E10" s="1"/>
      <c r="F10" s="4">
        <f>E6*Таблица1[[#This Row],[Численность населения на  01.01.2018 (по данным статистики)]]</f>
        <v>12581.019490254872</v>
      </c>
      <c r="G10" s="6"/>
      <c r="H10" s="6"/>
    </row>
    <row r="11" spans="1:8" x14ac:dyDescent="0.25">
      <c r="A11" s="1" t="s">
        <v>6</v>
      </c>
      <c r="B11" s="4">
        <v>1229</v>
      </c>
      <c r="C11" s="1"/>
      <c r="D11" s="4">
        <f>Таблица1[[#This Row],[Численность населения на  01.01.2018 (по данным статистики)]]*C6</f>
        <v>92128.935532233896</v>
      </c>
      <c r="E11" s="1"/>
      <c r="F11" s="4">
        <f>E6*Таблица1[[#This Row],[Численность населения на  01.01.2018 (по данным статистики)]]</f>
        <v>11967.548725637182</v>
      </c>
      <c r="G11" s="6"/>
      <c r="H11" s="6"/>
    </row>
    <row r="12" spans="1:8" x14ac:dyDescent="0.25">
      <c r="A12" s="1" t="s">
        <v>7</v>
      </c>
      <c r="B12" s="4">
        <v>1005</v>
      </c>
      <c r="C12" s="1"/>
      <c r="D12" s="4">
        <f>Таблица1[[#This Row],[Численность населения на  01.01.2018 (по данным статистики)]]*C6</f>
        <v>75337.331334332834</v>
      </c>
      <c r="E12" s="1"/>
      <c r="F12" s="4">
        <f>E6*Таблица1[[#This Row],[Численность населения на  01.01.2018 (по данным статистики)]]</f>
        <v>9786.3193403298355</v>
      </c>
      <c r="G12" s="6"/>
      <c r="H12" s="6"/>
    </row>
    <row r="13" spans="1:8" x14ac:dyDescent="0.25">
      <c r="A13" s="1" t="s">
        <v>8</v>
      </c>
      <c r="B13" s="4">
        <v>2360</v>
      </c>
      <c r="C13" s="1"/>
      <c r="D13" s="4">
        <f>Таблица1[[#This Row],[Численность населения на  01.01.2018 (по данным статистики)]]*C6</f>
        <v>176911.54422788607</v>
      </c>
      <c r="E13" s="1"/>
      <c r="F13" s="4">
        <f>E6*Таблица1[[#This Row],[Численность населения на  01.01.2018 (по данным статистики)]]</f>
        <v>22980.809595202398</v>
      </c>
      <c r="G13" s="6"/>
      <c r="H13" s="6"/>
    </row>
    <row r="14" spans="1:8" x14ac:dyDescent="0.25">
      <c r="A14" s="1" t="s">
        <v>9</v>
      </c>
      <c r="B14" s="4">
        <v>1068</v>
      </c>
      <c r="C14" s="1"/>
      <c r="D14" s="4">
        <f>Таблица1[[#This Row],[Численность населения на  01.01.2018 (по данным статистики)]]*C6</f>
        <v>80059.970014992505</v>
      </c>
      <c r="E14" s="1"/>
      <c r="F14" s="4">
        <f>E6*Таблица1[[#This Row],[Численность населения на  01.01.2018 (по данным статистики)]]</f>
        <v>10399.790104947526</v>
      </c>
      <c r="G14" s="6"/>
      <c r="H14" s="6"/>
    </row>
    <row r="15" spans="1:8" x14ac:dyDescent="0.25">
      <c r="A15" s="1"/>
      <c r="B15" s="4"/>
      <c r="C15" s="1"/>
      <c r="D15" s="5"/>
      <c r="E15" s="1"/>
      <c r="F15" s="1"/>
      <c r="G15" s="6"/>
      <c r="H15" s="6"/>
    </row>
    <row r="16" spans="1:8" x14ac:dyDescent="0.25">
      <c r="A16" s="1" t="s">
        <v>10</v>
      </c>
      <c r="B16" s="4">
        <f>B6+B7+B8+B9+B10+B11+B12+B13+B14+B15</f>
        <v>12006</v>
      </c>
      <c r="C16" s="1"/>
      <c r="D16" s="4">
        <v>900000</v>
      </c>
      <c r="E16" s="4"/>
      <c r="F16" s="4">
        <v>116910</v>
      </c>
      <c r="G16" s="6"/>
      <c r="H16" s="6"/>
    </row>
    <row r="17" spans="1:8" x14ac:dyDescent="0.25">
      <c r="A17" s="1"/>
      <c r="B17" s="1"/>
      <c r="C17" s="1"/>
      <c r="D17" s="1"/>
      <c r="E17" s="1"/>
      <c r="F17" s="1"/>
      <c r="G17" s="6"/>
      <c r="H17" s="6"/>
    </row>
    <row r="18" spans="1:8" x14ac:dyDescent="0.25">
      <c r="A18" s="1"/>
      <c r="B18" s="1"/>
      <c r="C18" s="1"/>
      <c r="D18" s="1"/>
      <c r="E18" s="1"/>
      <c r="F18" s="1"/>
      <c r="G18" s="6"/>
      <c r="H18" s="6"/>
    </row>
    <row r="19" spans="1:8" x14ac:dyDescent="0.25">
      <c r="A19" s="1"/>
      <c r="B19" s="1"/>
      <c r="C19" s="1"/>
      <c r="D19" s="1"/>
      <c r="E19" s="1"/>
      <c r="F19" s="1"/>
      <c r="G19" s="6"/>
      <c r="H19" s="6"/>
    </row>
    <row r="20" spans="1:8" x14ac:dyDescent="0.25">
      <c r="A20" s="1"/>
      <c r="B20" s="1"/>
      <c r="C20" s="1"/>
      <c r="D20" s="1"/>
      <c r="E20" s="1"/>
      <c r="F20" s="1"/>
      <c r="G20" s="6"/>
      <c r="H20" s="6"/>
    </row>
    <row r="21" spans="1:8" x14ac:dyDescent="0.25">
      <c r="A21" s="1"/>
      <c r="B21" s="1"/>
      <c r="C21" s="1"/>
      <c r="D21" s="1"/>
      <c r="E21" s="1"/>
      <c r="F21" s="1"/>
      <c r="G21" s="6"/>
      <c r="H21" s="6"/>
    </row>
    <row r="22" spans="1:8" x14ac:dyDescent="0.25">
      <c r="G22" s="6"/>
      <c r="H22" s="6"/>
    </row>
    <row r="23" spans="1:8" x14ac:dyDescent="0.25">
      <c r="G23" s="6"/>
      <c r="H23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7" sqref="D17"/>
    </sheetView>
  </sheetViews>
  <sheetFormatPr defaultRowHeight="15" x14ac:dyDescent="0.25"/>
  <cols>
    <col min="1" max="1" width="29.7109375" customWidth="1"/>
    <col min="2" max="2" width="24.140625" customWidth="1"/>
    <col min="3" max="3" width="16.5703125" customWidth="1"/>
    <col min="4" max="4" width="17.140625" customWidth="1"/>
    <col min="5" max="5" width="14.42578125" customWidth="1"/>
    <col min="6" max="6" width="17.140625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7" t="s">
        <v>16</v>
      </c>
      <c r="B2" s="7"/>
      <c r="C2" s="7"/>
      <c r="D2" s="7"/>
      <c r="E2" s="7"/>
      <c r="F2" s="7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ht="63.75" customHeight="1" x14ac:dyDescent="0.25">
      <c r="A4" s="2" t="s">
        <v>0</v>
      </c>
      <c r="B4" s="3" t="s">
        <v>19</v>
      </c>
      <c r="C4" s="3" t="s">
        <v>12</v>
      </c>
      <c r="D4" s="3" t="s">
        <v>11</v>
      </c>
      <c r="E4" s="3" t="s">
        <v>14</v>
      </c>
      <c r="F4" s="3" t="s">
        <v>13</v>
      </c>
      <c r="G4" s="6"/>
      <c r="H4" s="6"/>
    </row>
    <row r="5" spans="1:8" x14ac:dyDescent="0.2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6"/>
      <c r="H5" s="6"/>
    </row>
    <row r="6" spans="1:8" x14ac:dyDescent="0.25">
      <c r="A6" s="1" t="s">
        <v>1</v>
      </c>
      <c r="B6" s="4">
        <v>1214</v>
      </c>
      <c r="C6" s="4">
        <f>D16/B16</f>
        <v>74.96251874062969</v>
      </c>
      <c r="D6" s="4">
        <f>Таблица13[[#This Row],[Численность населения на  01.01.2018 (по данным статистики)]]*Таблица13[[#This Row],[Норматив на 1 жителя по исполнению  полномочий по бухгалтерскому обслуживанию финансово-хозяйственной деятельности]]</f>
        <v>91004.497751124451</v>
      </c>
      <c r="E6" s="4">
        <f>F16/B16</f>
        <v>9.7376311844077961</v>
      </c>
      <c r="F6" s="4">
        <f>Таблица13[[#This Row],[Норматив на 1 жителя по исполнению  полномочий по  формированию и исполнению бюджетов поселений]]*Таблица13[[#This Row],[Численность населения на  01.01.2018 (по данным статистики)]]</f>
        <v>11821.484257871065</v>
      </c>
      <c r="G6" s="6"/>
      <c r="H6" s="6"/>
    </row>
    <row r="7" spans="1:8" x14ac:dyDescent="0.25">
      <c r="A7" s="1" t="s">
        <v>2</v>
      </c>
      <c r="B7" s="4">
        <v>1266</v>
      </c>
      <c r="C7" s="1"/>
      <c r="D7" s="4">
        <f>Таблица13[[#This Row],[Численность населения на  01.01.2018 (по данным статистики)]]*C6</f>
        <v>94902.548725637185</v>
      </c>
      <c r="E7" s="1"/>
      <c r="F7" s="4">
        <f>E6*Таблица13[[#This Row],[Численность населения на  01.01.2018 (по данным статистики)]]</f>
        <v>12327.84107946027</v>
      </c>
      <c r="G7" s="6"/>
      <c r="H7" s="6"/>
    </row>
    <row r="8" spans="1:8" x14ac:dyDescent="0.25">
      <c r="A8" s="1" t="s">
        <v>3</v>
      </c>
      <c r="B8" s="4">
        <v>1210</v>
      </c>
      <c r="C8" s="1"/>
      <c r="D8" s="4">
        <f>Таблица13[[#This Row],[Численность населения на  01.01.2018 (по данным статистики)]]*C6</f>
        <v>90704.647676161927</v>
      </c>
      <c r="E8" s="1"/>
      <c r="F8" s="4">
        <f>E6*Таблица13[[#This Row],[Численность населения на  01.01.2018 (по данным статистики)]]</f>
        <v>11782.533733133434</v>
      </c>
      <c r="G8" s="6"/>
      <c r="H8" s="6"/>
    </row>
    <row r="9" spans="1:8" x14ac:dyDescent="0.25">
      <c r="A9" s="1" t="s">
        <v>4</v>
      </c>
      <c r="B9" s="4">
        <v>1362</v>
      </c>
      <c r="C9" s="1"/>
      <c r="D9" s="4">
        <f>Таблица13[[#This Row],[Численность населения на  01.01.2018 (по данным статистики)]]*C6</f>
        <v>102098.95052473764</v>
      </c>
      <c r="E9" s="1"/>
      <c r="F9" s="4">
        <f>E6*Таблица13[[#This Row],[Численность населения на  01.01.2018 (по данным статистики)]]</f>
        <v>13262.653673163419</v>
      </c>
      <c r="G9" s="6"/>
      <c r="H9" s="6"/>
    </row>
    <row r="10" spans="1:8" x14ac:dyDescent="0.25">
      <c r="A10" s="1" t="s">
        <v>5</v>
      </c>
      <c r="B10" s="4">
        <v>1292</v>
      </c>
      <c r="C10" s="1"/>
      <c r="D10" s="4">
        <f>Таблица13[[#This Row],[Численность населения на  01.01.2018 (по данным статистики)]]*C6</f>
        <v>96851.574212893553</v>
      </c>
      <c r="E10" s="1"/>
      <c r="F10" s="4">
        <f>E6*Таблица13[[#This Row],[Численность населения на  01.01.2018 (по данным статистики)]]</f>
        <v>12581.019490254872</v>
      </c>
      <c r="G10" s="6"/>
      <c r="H10" s="6"/>
    </row>
    <row r="11" spans="1:8" x14ac:dyDescent="0.25">
      <c r="A11" s="1" t="s">
        <v>6</v>
      </c>
      <c r="B11" s="4">
        <v>1229</v>
      </c>
      <c r="C11" s="1"/>
      <c r="D11" s="4">
        <f>Таблица13[[#This Row],[Численность населения на  01.01.2018 (по данным статистики)]]*C6</f>
        <v>92128.935532233896</v>
      </c>
      <c r="E11" s="1"/>
      <c r="F11" s="4">
        <f>E6*Таблица13[[#This Row],[Численность населения на  01.01.2018 (по данным статистики)]]</f>
        <v>11967.548725637182</v>
      </c>
      <c r="G11" s="6"/>
      <c r="H11" s="6"/>
    </row>
    <row r="12" spans="1:8" x14ac:dyDescent="0.25">
      <c r="A12" s="1" t="s">
        <v>7</v>
      </c>
      <c r="B12" s="4">
        <v>1005</v>
      </c>
      <c r="C12" s="1"/>
      <c r="D12" s="4">
        <f>Таблица13[[#This Row],[Численность населения на  01.01.2018 (по данным статистики)]]*C6</f>
        <v>75337.331334332834</v>
      </c>
      <c r="E12" s="1"/>
      <c r="F12" s="4">
        <f>E6*Таблица13[[#This Row],[Численность населения на  01.01.2018 (по данным статистики)]]</f>
        <v>9786.3193403298355</v>
      </c>
      <c r="G12" s="6"/>
      <c r="H12" s="6"/>
    </row>
    <row r="13" spans="1:8" x14ac:dyDescent="0.25">
      <c r="A13" s="1" t="s">
        <v>8</v>
      </c>
      <c r="B13" s="4">
        <v>2360</v>
      </c>
      <c r="C13" s="1"/>
      <c r="D13" s="4">
        <f>Таблица13[[#This Row],[Численность населения на  01.01.2018 (по данным статистики)]]*C6</f>
        <v>176911.54422788607</v>
      </c>
      <c r="E13" s="1"/>
      <c r="F13" s="4">
        <f>E6*Таблица13[[#This Row],[Численность населения на  01.01.2018 (по данным статистики)]]</f>
        <v>22980.809595202398</v>
      </c>
      <c r="G13" s="6"/>
      <c r="H13" s="6"/>
    </row>
    <row r="14" spans="1:8" x14ac:dyDescent="0.25">
      <c r="A14" s="1" t="s">
        <v>9</v>
      </c>
      <c r="B14" s="4">
        <v>1068</v>
      </c>
      <c r="C14" s="1"/>
      <c r="D14" s="4">
        <f>Таблица13[[#This Row],[Численность населения на  01.01.2018 (по данным статистики)]]*C6</f>
        <v>80059.970014992505</v>
      </c>
      <c r="E14" s="1"/>
      <c r="F14" s="4">
        <f>E6*Таблица13[[#This Row],[Численность населения на  01.01.2018 (по данным статистики)]]</f>
        <v>10399.790104947526</v>
      </c>
      <c r="G14" s="6"/>
      <c r="H14" s="6"/>
    </row>
    <row r="15" spans="1:8" x14ac:dyDescent="0.25">
      <c r="A15" s="1"/>
      <c r="B15" s="4"/>
      <c r="C15" s="1"/>
      <c r="D15" s="5"/>
      <c r="E15" s="1"/>
      <c r="F15" s="1"/>
      <c r="G15" s="6"/>
      <c r="H15" s="6"/>
    </row>
    <row r="16" spans="1:8" x14ac:dyDescent="0.25">
      <c r="A16" s="1" t="s">
        <v>10</v>
      </c>
      <c r="B16" s="4">
        <f>B6+B7+B8+B9+B10+B11+B12+B13+B14+B15</f>
        <v>12006</v>
      </c>
      <c r="C16" s="1"/>
      <c r="D16" s="4">
        <v>900000</v>
      </c>
      <c r="E16" s="4"/>
      <c r="F16" s="4">
        <v>116910</v>
      </c>
      <c r="G16" s="6"/>
      <c r="H16" s="6"/>
    </row>
    <row r="17" spans="1:8" x14ac:dyDescent="0.25">
      <c r="A17" s="1"/>
      <c r="B17" s="1"/>
      <c r="C17" s="1"/>
      <c r="D17" s="1"/>
      <c r="E17" s="1"/>
      <c r="F17" s="1"/>
      <c r="G17" s="6"/>
      <c r="H17" s="6"/>
    </row>
    <row r="18" spans="1:8" x14ac:dyDescent="0.25">
      <c r="A18" s="1"/>
      <c r="B18" s="1"/>
      <c r="C18" s="1"/>
      <c r="D18" s="1"/>
      <c r="E18" s="1"/>
      <c r="F18" s="1"/>
      <c r="G18" s="6"/>
      <c r="H18" s="6"/>
    </row>
    <row r="19" spans="1:8" x14ac:dyDescent="0.25">
      <c r="A19" s="1"/>
      <c r="B19" s="1"/>
      <c r="C19" s="1"/>
      <c r="D19" s="1"/>
      <c r="E19" s="1"/>
      <c r="F19" s="1"/>
      <c r="G19" s="6"/>
      <c r="H19" s="6"/>
    </row>
    <row r="20" spans="1:8" x14ac:dyDescent="0.25">
      <c r="A20" s="1"/>
      <c r="B20" s="1"/>
      <c r="C20" s="1"/>
      <c r="D20" s="1"/>
      <c r="E20" s="1"/>
      <c r="F20" s="1"/>
      <c r="G20" s="6"/>
      <c r="H20" s="6"/>
    </row>
    <row r="21" spans="1:8" x14ac:dyDescent="0.25">
      <c r="A21" s="1"/>
      <c r="B21" s="1"/>
      <c r="C21" s="1"/>
      <c r="D21" s="1"/>
      <c r="E21" s="1"/>
      <c r="F21" s="1"/>
      <c r="G21" s="6"/>
      <c r="H21" s="6"/>
    </row>
    <row r="22" spans="1:8" x14ac:dyDescent="0.25">
      <c r="G22" s="6"/>
      <c r="H22" s="6"/>
    </row>
    <row r="23" spans="1:8" x14ac:dyDescent="0.25">
      <c r="G23" s="6"/>
      <c r="H23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17" sqref="D17"/>
    </sheetView>
  </sheetViews>
  <sheetFormatPr defaultRowHeight="15" x14ac:dyDescent="0.25"/>
  <cols>
    <col min="1" max="1" width="29.7109375" customWidth="1"/>
    <col min="2" max="2" width="24.140625" customWidth="1"/>
    <col min="3" max="3" width="19.5703125" customWidth="1"/>
    <col min="4" max="4" width="19.85546875" customWidth="1"/>
    <col min="5" max="5" width="17.28515625" customWidth="1"/>
    <col min="6" max="6" width="17.140625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7" t="s">
        <v>20</v>
      </c>
      <c r="B2" s="7"/>
      <c r="C2" s="7"/>
      <c r="D2" s="7"/>
      <c r="E2" s="7"/>
      <c r="F2" s="7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ht="108" customHeight="1" x14ac:dyDescent="0.25">
      <c r="A4" s="2" t="s">
        <v>0</v>
      </c>
      <c r="B4" s="3" t="s">
        <v>19</v>
      </c>
      <c r="C4" s="3" t="s">
        <v>12</v>
      </c>
      <c r="D4" s="3" t="s">
        <v>18</v>
      </c>
      <c r="E4" s="3" t="s">
        <v>14</v>
      </c>
      <c r="F4" s="3" t="s">
        <v>17</v>
      </c>
      <c r="G4" s="6"/>
      <c r="H4" s="6"/>
    </row>
    <row r="5" spans="1:8" x14ac:dyDescent="0.2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6"/>
      <c r="H5" s="6"/>
    </row>
    <row r="6" spans="1:8" x14ac:dyDescent="0.25">
      <c r="A6" s="1" t="s">
        <v>1</v>
      </c>
      <c r="B6" s="4">
        <v>1214</v>
      </c>
      <c r="C6" s="4">
        <f>D16/B16</f>
        <v>74.96251874062969</v>
      </c>
      <c r="D6" s="4">
        <f>Таблица134[[#This Row],[Численность населения на  01.01.2018 (по данным статистики)]]*Таблица134[[#This Row],[Норматив на 1 жителя по исполнению  полномочий по бухгалтерскому обслуживанию финансово-хозяйственной деятельности]]</f>
        <v>91004.497751124451</v>
      </c>
      <c r="E6" s="4">
        <f>F16/B16</f>
        <v>9.7376311844077961</v>
      </c>
      <c r="F6" s="4">
        <f>Таблица134[[#This Row],[Норматив на 1 жителя по исполнению  полномочий по  формированию и исполнению бюджетов поселений]]*Таблица134[[#This Row],[Численность населения на  01.01.2018 (по данным статистики)]]</f>
        <v>11821.484257871065</v>
      </c>
      <c r="G6" s="6"/>
      <c r="H6" s="6"/>
    </row>
    <row r="7" spans="1:8" x14ac:dyDescent="0.25">
      <c r="A7" s="1" t="s">
        <v>2</v>
      </c>
      <c r="B7" s="4">
        <v>1266</v>
      </c>
      <c r="C7" s="1"/>
      <c r="D7" s="4">
        <f>Таблица134[[#This Row],[Численность населения на  01.01.2018 (по данным статистики)]]*C6</f>
        <v>94902.548725637185</v>
      </c>
      <c r="E7" s="1"/>
      <c r="F7" s="4">
        <f>E6*Таблица134[[#This Row],[Численность населения на  01.01.2018 (по данным статистики)]]</f>
        <v>12327.84107946027</v>
      </c>
      <c r="G7" s="6"/>
      <c r="H7" s="6"/>
    </row>
    <row r="8" spans="1:8" x14ac:dyDescent="0.25">
      <c r="A8" s="1" t="s">
        <v>3</v>
      </c>
      <c r="B8" s="4">
        <v>1210</v>
      </c>
      <c r="C8" s="1"/>
      <c r="D8" s="4">
        <f>Таблица134[[#This Row],[Численность населения на  01.01.2018 (по данным статистики)]]*C6</f>
        <v>90704.647676161927</v>
      </c>
      <c r="E8" s="1"/>
      <c r="F8" s="4">
        <f>E6*Таблица134[[#This Row],[Численность населения на  01.01.2018 (по данным статистики)]]</f>
        <v>11782.533733133434</v>
      </c>
      <c r="G8" s="6"/>
      <c r="H8" s="6"/>
    </row>
    <row r="9" spans="1:8" x14ac:dyDescent="0.25">
      <c r="A9" s="1" t="s">
        <v>4</v>
      </c>
      <c r="B9" s="4">
        <v>1362</v>
      </c>
      <c r="C9" s="1"/>
      <c r="D9" s="4">
        <f>Таблица134[[#This Row],[Численность населения на  01.01.2018 (по данным статистики)]]*C6</f>
        <v>102098.95052473764</v>
      </c>
      <c r="E9" s="1"/>
      <c r="F9" s="4">
        <f>E6*Таблица134[[#This Row],[Численность населения на  01.01.2018 (по данным статистики)]]</f>
        <v>13262.653673163419</v>
      </c>
      <c r="G9" s="6"/>
      <c r="H9" s="6"/>
    </row>
    <row r="10" spans="1:8" x14ac:dyDescent="0.25">
      <c r="A10" s="1" t="s">
        <v>5</v>
      </c>
      <c r="B10" s="4">
        <v>1292</v>
      </c>
      <c r="C10" s="1"/>
      <c r="D10" s="4">
        <f>Таблица134[[#This Row],[Численность населения на  01.01.2018 (по данным статистики)]]*C6</f>
        <v>96851.574212893553</v>
      </c>
      <c r="E10" s="1"/>
      <c r="F10" s="4">
        <f>E6*Таблица134[[#This Row],[Численность населения на  01.01.2018 (по данным статистики)]]</f>
        <v>12581.019490254872</v>
      </c>
      <c r="G10" s="6"/>
      <c r="H10" s="6"/>
    </row>
    <row r="11" spans="1:8" x14ac:dyDescent="0.25">
      <c r="A11" s="1" t="s">
        <v>6</v>
      </c>
      <c r="B11" s="4">
        <v>1229</v>
      </c>
      <c r="C11" s="1"/>
      <c r="D11" s="4">
        <f>Таблица134[[#This Row],[Численность населения на  01.01.2018 (по данным статистики)]]*C6</f>
        <v>92128.935532233896</v>
      </c>
      <c r="E11" s="1"/>
      <c r="F11" s="4">
        <f>E6*Таблица134[[#This Row],[Численность населения на  01.01.2018 (по данным статистики)]]</f>
        <v>11967.548725637182</v>
      </c>
      <c r="G11" s="6"/>
      <c r="H11" s="6"/>
    </row>
    <row r="12" spans="1:8" x14ac:dyDescent="0.25">
      <c r="A12" s="1" t="s">
        <v>7</v>
      </c>
      <c r="B12" s="4">
        <v>1005</v>
      </c>
      <c r="C12" s="1"/>
      <c r="D12" s="4">
        <f>Таблица134[[#This Row],[Численность населения на  01.01.2018 (по данным статистики)]]*C6</f>
        <v>75337.331334332834</v>
      </c>
      <c r="E12" s="1"/>
      <c r="F12" s="4">
        <f>E6*Таблица134[[#This Row],[Численность населения на  01.01.2018 (по данным статистики)]]</f>
        <v>9786.3193403298355</v>
      </c>
      <c r="G12" s="6"/>
      <c r="H12" s="6"/>
    </row>
    <row r="13" spans="1:8" x14ac:dyDescent="0.25">
      <c r="A13" s="1" t="s">
        <v>8</v>
      </c>
      <c r="B13" s="4">
        <v>2360</v>
      </c>
      <c r="C13" s="1"/>
      <c r="D13" s="4">
        <f>Таблица134[[#This Row],[Численность населения на  01.01.2018 (по данным статистики)]]*C6</f>
        <v>176911.54422788607</v>
      </c>
      <c r="E13" s="1"/>
      <c r="F13" s="4">
        <f>E6*Таблица134[[#This Row],[Численность населения на  01.01.2018 (по данным статистики)]]</f>
        <v>22980.809595202398</v>
      </c>
      <c r="G13" s="6"/>
      <c r="H13" s="6"/>
    </row>
    <row r="14" spans="1:8" x14ac:dyDescent="0.25">
      <c r="A14" s="1" t="s">
        <v>9</v>
      </c>
      <c r="B14" s="4">
        <v>1068</v>
      </c>
      <c r="C14" s="1"/>
      <c r="D14" s="4">
        <f>Таблица134[[#This Row],[Численность населения на  01.01.2018 (по данным статистики)]]*C6</f>
        <v>80059.970014992505</v>
      </c>
      <c r="E14" s="1"/>
      <c r="F14" s="4">
        <f>E6*Таблица134[[#This Row],[Численность населения на  01.01.2018 (по данным статистики)]]</f>
        <v>10399.790104947526</v>
      </c>
      <c r="G14" s="6"/>
      <c r="H14" s="6"/>
    </row>
    <row r="15" spans="1:8" x14ac:dyDescent="0.25">
      <c r="A15" s="1"/>
      <c r="B15" s="1"/>
      <c r="C15" s="1"/>
      <c r="D15" s="5"/>
      <c r="E15" s="1"/>
      <c r="F15" s="1"/>
      <c r="G15" s="6"/>
      <c r="H15" s="6"/>
    </row>
    <row r="16" spans="1:8" x14ac:dyDescent="0.25">
      <c r="A16" s="4" t="s">
        <v>10</v>
      </c>
      <c r="B16" s="4">
        <f>B6+B7+B8+B9+B10+B11+B12+B13+B14+B15</f>
        <v>12006</v>
      </c>
      <c r="C16" s="4"/>
      <c r="D16" s="4">
        <v>900000</v>
      </c>
      <c r="E16" s="4"/>
      <c r="F16" s="4">
        <v>116910</v>
      </c>
      <c r="G16" s="6"/>
      <c r="H16" s="6"/>
    </row>
    <row r="17" spans="1:8" x14ac:dyDescent="0.25">
      <c r="A17" s="1"/>
      <c r="B17" s="1"/>
      <c r="C17" s="1"/>
      <c r="D17" s="1"/>
      <c r="E17" s="1"/>
      <c r="F17" s="1"/>
      <c r="G17" s="6"/>
      <c r="H17" s="6"/>
    </row>
    <row r="18" spans="1:8" x14ac:dyDescent="0.25">
      <c r="A18" s="1"/>
      <c r="B18" s="1"/>
      <c r="C18" s="1"/>
      <c r="D18" s="1"/>
      <c r="E18" s="1"/>
      <c r="F18" s="1"/>
      <c r="G18" s="6"/>
      <c r="H18" s="6"/>
    </row>
    <row r="19" spans="1:8" x14ac:dyDescent="0.25">
      <c r="A19" s="1"/>
      <c r="B19" s="1"/>
      <c r="C19" s="1"/>
      <c r="D19" s="1"/>
      <c r="E19" s="1"/>
      <c r="F19" s="1"/>
      <c r="G19" s="6"/>
      <c r="H19" s="6"/>
    </row>
    <row r="20" spans="1:8" x14ac:dyDescent="0.25">
      <c r="A20" s="1"/>
      <c r="B20" s="1"/>
      <c r="C20" s="1"/>
      <c r="D20" s="1"/>
      <c r="E20" s="1"/>
      <c r="F20" s="1"/>
      <c r="G20" s="6"/>
      <c r="H20" s="6"/>
    </row>
    <row r="21" spans="1:8" x14ac:dyDescent="0.25">
      <c r="A21" s="1"/>
      <c r="B21" s="1"/>
      <c r="C21" s="1"/>
      <c r="D21" s="1"/>
      <c r="E21" s="1"/>
      <c r="F21" s="1"/>
      <c r="G21" s="6"/>
      <c r="H21" s="6"/>
    </row>
    <row r="22" spans="1:8" x14ac:dyDescent="0.25">
      <c r="G22" s="6"/>
      <c r="H22" s="6"/>
    </row>
    <row r="23" spans="1:8" x14ac:dyDescent="0.25">
      <c r="G23" s="6"/>
      <c r="H23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 год</vt:lpstr>
      <vt:lpstr>2020 год </vt:lpstr>
      <vt:lpstr>2021 год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2018-11-07T10:20:35Z</dcterms:modified>
</cp:coreProperties>
</file>