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10" yWindow="-285" windowWidth="13185" windowHeight="12015"/>
  </bookViews>
  <sheets>
    <sheet name="Сведения об исполнении бюджета" sheetId="2" r:id="rId1"/>
  </sheets>
  <definedNames>
    <definedName name="_xlnm.Print_Titles" localSheetId="0">'Сведения об исполнении бюджета'!$5:$6</definedName>
  </definedNames>
  <calcPr calcId="144525"/>
</workbook>
</file>

<file path=xl/calcChain.xml><?xml version="1.0" encoding="utf-8"?>
<calcChain xmlns="http://schemas.openxmlformats.org/spreadsheetml/2006/main">
  <c r="Z44" i="2" l="1"/>
  <c r="Z43" i="2"/>
  <c r="Z41" i="2"/>
  <c r="Z39" i="2"/>
  <c r="Z37" i="2"/>
  <c r="Z35" i="2"/>
  <c r="Z34" i="2"/>
  <c r="Z33" i="2"/>
  <c r="Z31" i="2"/>
  <c r="Z30" i="2"/>
  <c r="Z28" i="2"/>
  <c r="Z27" i="2"/>
  <c r="Z26" i="2"/>
  <c r="Z25" i="2"/>
  <c r="Z23" i="2"/>
  <c r="Z22" i="2"/>
  <c r="Z20" i="2"/>
  <c r="Z19" i="2"/>
  <c r="Z18" i="2"/>
  <c r="Z17" i="2"/>
  <c r="Z15" i="2"/>
  <c r="Z13" i="2"/>
  <c r="Z12" i="2"/>
  <c r="Z11" i="2"/>
  <c r="Z10" i="2"/>
  <c r="Z9" i="2"/>
  <c r="X44" i="2"/>
  <c r="X43" i="2"/>
  <c r="X41" i="2"/>
  <c r="X39" i="2"/>
  <c r="X37" i="2"/>
  <c r="X35" i="2"/>
  <c r="X34" i="2"/>
  <c r="X33" i="2"/>
  <c r="X31" i="2"/>
  <c r="X30" i="2"/>
  <c r="X28" i="2"/>
  <c r="X27" i="2"/>
  <c r="X26" i="2"/>
  <c r="X25" i="2"/>
  <c r="X23" i="2"/>
  <c r="X22" i="2"/>
  <c r="X20" i="2"/>
  <c r="X19" i="2"/>
  <c r="X18" i="2"/>
  <c r="X17" i="2"/>
  <c r="X15" i="2"/>
  <c r="X13" i="2"/>
  <c r="X12" i="2"/>
  <c r="X11" i="2"/>
  <c r="X10" i="2"/>
  <c r="X9" i="2"/>
  <c r="S44" i="2"/>
  <c r="S43" i="2"/>
  <c r="S41" i="2"/>
  <c r="S39" i="2"/>
  <c r="S37" i="2"/>
  <c r="S35" i="2"/>
  <c r="S34" i="2"/>
  <c r="S33" i="2"/>
  <c r="S31" i="2"/>
  <c r="S30" i="2"/>
  <c r="S28" i="2"/>
  <c r="S27" i="2"/>
  <c r="S26" i="2"/>
  <c r="S25" i="2"/>
  <c r="S23" i="2"/>
  <c r="S22" i="2"/>
  <c r="S20" i="2"/>
  <c r="S19" i="2"/>
  <c r="S18" i="2"/>
  <c r="S17" i="2"/>
  <c r="S15" i="2"/>
  <c r="S13" i="2"/>
  <c r="S12" i="2"/>
  <c r="S11" i="2"/>
  <c r="S10" i="2"/>
  <c r="S9" i="2"/>
  <c r="R42" i="2"/>
  <c r="R40" i="2"/>
  <c r="R38" i="2"/>
  <c r="R36" i="2"/>
  <c r="R32" i="2"/>
  <c r="R29" i="2"/>
  <c r="R24" i="2"/>
  <c r="R21" i="2"/>
  <c r="R16" i="2"/>
  <c r="R14" i="2"/>
  <c r="R8" i="2"/>
  <c r="Q42" i="2"/>
  <c r="Q40" i="2"/>
  <c r="Q38" i="2"/>
  <c r="Q36" i="2"/>
  <c r="Q32" i="2"/>
  <c r="Q29" i="2"/>
  <c r="Q24" i="2"/>
  <c r="Q21" i="2"/>
  <c r="Q16" i="2"/>
  <c r="Q14" i="2"/>
  <c r="Q8" i="2"/>
  <c r="V42" i="2"/>
  <c r="V40" i="2"/>
  <c r="Z40" i="2" s="1"/>
  <c r="V38" i="2"/>
  <c r="Z38" i="2" s="1"/>
  <c r="V36" i="2"/>
  <c r="Z36" i="2" s="1"/>
  <c r="V32" i="2"/>
  <c r="V29" i="2"/>
  <c r="V24" i="2"/>
  <c r="V21" i="2"/>
  <c r="Z21" i="2" s="1"/>
  <c r="V16" i="2"/>
  <c r="V14" i="2"/>
  <c r="Z14" i="2" s="1"/>
  <c r="V8" i="2"/>
  <c r="Z8" i="2" s="1"/>
  <c r="T42" i="2"/>
  <c r="T40" i="2"/>
  <c r="T38" i="2"/>
  <c r="T36" i="2"/>
  <c r="T32" i="2"/>
  <c r="T29" i="2"/>
  <c r="T24" i="2"/>
  <c r="T21" i="2"/>
  <c r="T16" i="2"/>
  <c r="T14" i="2"/>
  <c r="T8" i="2"/>
  <c r="Z42" i="2" l="1"/>
  <c r="Z24" i="2"/>
  <c r="Z29" i="2"/>
  <c r="Z16" i="2"/>
  <c r="Z32" i="2"/>
  <c r="S14" i="2"/>
  <c r="S21" i="2"/>
  <c r="S29" i="2"/>
  <c r="S36" i="2"/>
  <c r="S40" i="2"/>
  <c r="S8" i="2"/>
  <c r="S16" i="2"/>
  <c r="S24" i="2"/>
  <c r="S32" i="2"/>
  <c r="S38" i="2"/>
  <c r="S42" i="2"/>
  <c r="X8" i="2"/>
  <c r="X14" i="2"/>
  <c r="X16" i="2"/>
  <c r="X24" i="2"/>
  <c r="X32" i="2"/>
  <c r="X36" i="2"/>
  <c r="X38" i="2"/>
  <c r="X40" i="2"/>
  <c r="X42" i="2"/>
  <c r="X21" i="2"/>
  <c r="X29" i="2"/>
  <c r="T45" i="2"/>
  <c r="Q45" i="2"/>
  <c r="R45" i="2"/>
  <c r="V45" i="2"/>
  <c r="S45" i="2" l="1"/>
  <c r="Z45" i="2"/>
  <c r="X45" i="2"/>
</calcChain>
</file>

<file path=xl/sharedStrings.xml><?xml version="1.0" encoding="utf-8"?>
<sst xmlns="http://schemas.openxmlformats.org/spreadsheetml/2006/main" count="100" uniqueCount="58">
  <si>
    <t xml:space="preserve"> </t>
  </si>
  <si>
    <t>(расшифровка)</t>
  </si>
  <si>
    <t>(подпись)</t>
  </si>
  <si>
    <t>Емельянова С.Г.</t>
  </si>
  <si>
    <t>Начальник финансового управления</t>
  </si>
  <si>
    <t/>
  </si>
  <si>
    <t xml:space="preserve">Итого: </t>
  </si>
  <si>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</si>
  <si>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</si>
  <si>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</si>
  <si>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</si>
  <si>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</si>
  <si>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</si>
  <si>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</si>
  <si>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</si>
  <si>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</si>
  <si>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</si>
  <si>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</si>
  <si>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</si>
  <si>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</si>
  <si>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</si>
  <si>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</si>
  <si>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</si>
  <si>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</si>
  <si>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</si>
  <si>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</si>
  <si>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</si>
  <si>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</si>
  <si>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</si>
  <si>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</si>
  <si>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</si>
  <si>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</si>
  <si>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хозяйство(дорожные фонды)</t>
  </si>
  <si>
    <t>Водное хозяйство</t>
  </si>
  <si>
    <t>Сельское хозяйство и рыболовство</t>
  </si>
  <si>
    <t>Национальная экономика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</si>
  <si>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</si>
  <si>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</si>
  <si>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</si>
  <si>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</si>
  <si>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</si>
  <si>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</si>
  <si>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</si>
  <si>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</si>
  <si>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утв 1 квартал</t>
  </si>
  <si>
    <t>ТипБюджета</t>
  </si>
  <si>
    <t>Подраздел</t>
  </si>
  <si>
    <t>Раздел</t>
  </si>
  <si>
    <t>Наименование</t>
  </si>
  <si>
    <t>% исполнения к плану текущего года</t>
  </si>
  <si>
    <t>% исполнения к исполнению 2015 года</t>
  </si>
  <si>
    <t>(рублей)</t>
  </si>
  <si>
    <t>Сведения об исполнении бюджета Лысогорского муниципального района на 1 октября 2016 года</t>
  </si>
  <si>
    <t>Утвержденные бюджетные назначения на 1 октября 2015 года</t>
  </si>
  <si>
    <t>Кассовое исполнение на 1 октября 2015 года</t>
  </si>
  <si>
    <t>% исполнения на 1 октября 2015 года</t>
  </si>
  <si>
    <t>Утвержденные бюджетные назначения на 1 октября 2016 года</t>
  </si>
  <si>
    <t>Кассовое исполнение на 1 октября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</si>
</sst>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0;[Red]\-#,##0.00;0.00"/>
    <numFmt numFmtId="166" formatCode="000"/>
    <numFmt numFmtId="167" formatCode="00"/>
    <numFmt numFmtId="168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8"/>
      <name val="Arial"/>
      <charset val="204"/>
    </font>
    <font>
      <b/>
      <sz val="12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10" fontId="4" fillId="0" borderId="10" xfId="1" applyNumberFormat="1" applyFont="1" applyFill="1" applyBorder="1" applyAlignment="1" applyProtection="1">
      <protection hidden="1"/>
    </xf>
    <xf numFmtId="10" fontId="4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164" fontId="4" fillId="0" borderId="6" xfId="1" applyNumberFormat="1" applyFont="1" applyFill="1" applyBorder="1" applyAlignment="1" applyProtection="1">
      <protection hidden="1"/>
    </xf>
    <xf numFmtId="10" fontId="4" fillId="0" borderId="6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165" fontId="2" fillId="0" borderId="23" xfId="1" applyNumberFormat="1" applyFont="1" applyFill="1" applyBorder="1" applyAlignment="1" applyProtection="1">
      <protection hidden="1"/>
    </xf>
    <xf numFmtId="10" fontId="4" fillId="0" borderId="23" xfId="1" applyNumberFormat="1" applyFont="1" applyFill="1" applyBorder="1" applyAlignment="1" applyProtection="1">
      <protection hidden="1"/>
    </xf>
    <xf numFmtId="165" fontId="2" fillId="0" borderId="24" xfId="1" applyNumberFormat="1" applyFont="1" applyFill="1" applyBorder="1" applyAlignment="1" applyProtection="1">
      <protection hidden="1"/>
    </xf>
    <xf numFmtId="165" fontId="2" fillId="0" borderId="26" xfId="1" applyNumberFormat="1" applyFont="1" applyFill="1" applyBorder="1" applyAlignment="1" applyProtection="1">
      <protection hidden="1"/>
    </xf>
    <xf numFmtId="10" fontId="4" fillId="0" borderId="26" xfId="1" applyNumberFormat="1" applyFont="1" applyFill="1" applyBorder="1" applyAlignment="1" applyProtection="1">
      <protection hidden="1"/>
    </xf>
    <xf numFmtId="165" fontId="2" fillId="0" borderId="27" xfId="1" applyNumberFormat="1" applyFont="1" applyFill="1" applyBorder="1" applyAlignment="1" applyProtection="1">
      <protection hidden="1"/>
    </xf>
    <xf numFmtId="165" fontId="2" fillId="0" borderId="28" xfId="1" applyNumberFormat="1" applyFont="1" applyFill="1" applyBorder="1" applyAlignment="1" applyProtection="1">
      <protection hidden="1"/>
    </xf>
    <xf numFmtId="10" fontId="4" fillId="0" borderId="28" xfId="1" applyNumberFormat="1" applyFont="1" applyFill="1" applyBorder="1" applyAlignment="1" applyProtection="1">
      <protection hidden="1"/>
    </xf>
    <xf numFmtId="165" fontId="2" fillId="0" borderId="29" xfId="1" applyNumberFormat="1" applyFont="1" applyFill="1" applyBorder="1" applyAlignment="1" applyProtection="1">
      <protection hidden="1"/>
    </xf>
    <xf numFmtId="165" fontId="2" fillId="2" borderId="20" xfId="1" applyNumberFormat="1" applyFont="1" applyFill="1" applyBorder="1" applyAlignment="1" applyProtection="1">
      <protection hidden="1"/>
    </xf>
    <xf numFmtId="165" fontId="4" fillId="2" borderId="20" xfId="1" applyNumberFormat="1" applyFont="1" applyFill="1" applyBorder="1" applyAlignment="1" applyProtection="1">
      <protection hidden="1"/>
    </xf>
    <xf numFmtId="10" fontId="4" fillId="2" borderId="20" xfId="1" applyNumberFormat="1" applyFont="1" applyFill="1" applyBorder="1" applyAlignment="1" applyProtection="1">
      <protection hidden="1"/>
    </xf>
    <xf numFmtId="165" fontId="4" fillId="2" borderId="25" xfId="1" applyNumberFormat="1" applyFont="1" applyFill="1" applyBorder="1" applyAlignment="1" applyProtection="1"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6" fontId="2" fillId="0" borderId="30" xfId="1" applyNumberFormat="1" applyFont="1" applyFill="1" applyBorder="1" applyAlignment="1" applyProtection="1">
      <alignment wrapText="1"/>
      <protection hidden="1"/>
    </xf>
    <xf numFmtId="166" fontId="2" fillId="0" borderId="31" xfId="1" applyNumberFormat="1" applyFont="1" applyFill="1" applyBorder="1" applyAlignment="1" applyProtection="1">
      <alignment wrapText="1"/>
      <protection hidden="1"/>
    </xf>
    <xf numFmtId="166" fontId="2" fillId="0" borderId="4" xfId="1" applyNumberFormat="1" applyFont="1" applyFill="1" applyBorder="1" applyAlignment="1" applyProtection="1">
      <alignment wrapText="1"/>
      <protection hidden="1"/>
    </xf>
    <xf numFmtId="0" fontId="2" fillId="2" borderId="32" xfId="1" applyNumberFormat="1" applyFont="1" applyFill="1" applyBorder="1" applyAlignment="1" applyProtection="1">
      <protection hidden="1"/>
    </xf>
    <xf numFmtId="0" fontId="2" fillId="0" borderId="33" xfId="1" applyNumberFormat="1" applyFont="1" applyFill="1" applyBorder="1" applyAlignment="1" applyProtection="1">
      <protection hidden="1"/>
    </xf>
    <xf numFmtId="0" fontId="2" fillId="0" borderId="34" xfId="1" applyNumberFormat="1" applyFont="1" applyFill="1" applyBorder="1" applyAlignment="1" applyProtection="1">
      <protection hidden="1"/>
    </xf>
    <xf numFmtId="0" fontId="2" fillId="0" borderId="35" xfId="1" applyNumberFormat="1" applyFont="1" applyFill="1" applyBorder="1" applyAlignment="1" applyProtection="1">
      <protection hidden="1"/>
    </xf>
    <xf numFmtId="0" fontId="2" fillId="0" borderId="36" xfId="1" applyNumberFormat="1" applyFont="1" applyFill="1" applyBorder="1" applyAlignment="1" applyProtection="1">
      <protection hidden="1"/>
    </xf>
    <xf numFmtId="167" fontId="4" fillId="2" borderId="16" xfId="1" applyNumberFormat="1" applyFont="1" applyFill="1" applyBorder="1" applyAlignment="1" applyProtection="1">
      <protection hidden="1"/>
    </xf>
    <xf numFmtId="167" fontId="2" fillId="0" borderId="30" xfId="1" applyNumberFormat="1" applyFont="1" applyFill="1" applyBorder="1" applyAlignment="1" applyProtection="1">
      <protection hidden="1"/>
    </xf>
    <xf numFmtId="167" fontId="2" fillId="0" borderId="11" xfId="1" applyNumberFormat="1" applyFont="1" applyFill="1" applyBorder="1" applyAlignment="1" applyProtection="1">
      <protection hidden="1"/>
    </xf>
    <xf numFmtId="167" fontId="2" fillId="0" borderId="31" xfId="1" applyNumberFormat="1" applyFont="1" applyFill="1" applyBorder="1" applyAlignment="1" applyProtection="1">
      <protection hidden="1"/>
    </xf>
    <xf numFmtId="167" fontId="2" fillId="0" borderId="4" xfId="1" applyNumberFormat="1" applyFont="1" applyFill="1" applyBorder="1" applyAlignment="1" applyProtection="1">
      <protection hidden="1"/>
    </xf>
    <xf numFmtId="167" fontId="2" fillId="0" borderId="7" xfId="1" applyNumberFormat="1" applyFont="1" applyFill="1" applyBorder="1" applyAlignment="1" applyProtection="1">
      <protection hidden="1"/>
    </xf>
    <xf numFmtId="167" fontId="4" fillId="2" borderId="15" xfId="1" applyNumberFormat="1" applyFont="1" applyFill="1" applyBorder="1" applyAlignment="1" applyProtection="1">
      <protection hidden="1"/>
    </xf>
    <xf numFmtId="167" fontId="2" fillId="0" borderId="38" xfId="1" applyNumberFormat="1" applyFont="1" applyFill="1" applyBorder="1" applyAlignment="1" applyProtection="1">
      <protection hidden="1"/>
    </xf>
    <xf numFmtId="167" fontId="2" fillId="0" borderId="12" xfId="1" applyNumberFormat="1" applyFont="1" applyFill="1" applyBorder="1" applyAlignment="1" applyProtection="1">
      <protection hidden="1"/>
    </xf>
    <xf numFmtId="167" fontId="2" fillId="0" borderId="39" xfId="1" applyNumberFormat="1" applyFont="1" applyFill="1" applyBorder="1" applyAlignment="1" applyProtection="1">
      <protection hidden="1"/>
    </xf>
    <xf numFmtId="167" fontId="2" fillId="0" borderId="21" xfId="1" applyNumberFormat="1" applyFont="1" applyFill="1" applyBorder="1" applyAlignment="1" applyProtection="1">
      <protection hidden="1"/>
    </xf>
    <xf numFmtId="167" fontId="2" fillId="0" borderId="8" xfId="1" applyNumberFormat="1" applyFont="1" applyFill="1" applyBorder="1" applyAlignment="1" applyProtection="1">
      <protection hidden="1"/>
    </xf>
    <xf numFmtId="0" fontId="6" fillId="0" borderId="0" xfId="1" applyFont="1" applyProtection="1">
      <protection hidden="1"/>
    </xf>
    <xf numFmtId="165" fontId="8" fillId="0" borderId="23" xfId="1" applyNumberFormat="1" applyFont="1" applyFill="1" applyBorder="1" applyAlignment="1" applyProtection="1">
      <protection hidden="1"/>
    </xf>
    <xf numFmtId="10" fontId="9" fillId="0" borderId="23" xfId="1" applyNumberFormat="1" applyFont="1" applyFill="1" applyBorder="1" applyAlignment="1" applyProtection="1">
      <protection hidden="1"/>
    </xf>
    <xf numFmtId="165" fontId="8" fillId="0" borderId="24" xfId="1" applyNumberFormat="1" applyFont="1" applyFill="1" applyBorder="1" applyAlignment="1" applyProtection="1">
      <protection hidden="1"/>
    </xf>
    <xf numFmtId="165" fontId="8" fillId="0" borderId="10" xfId="1" applyNumberFormat="1" applyFont="1" applyFill="1" applyBorder="1" applyAlignment="1" applyProtection="1">
      <protection hidden="1"/>
    </xf>
    <xf numFmtId="10" fontId="9" fillId="0" borderId="10" xfId="1" applyNumberFormat="1" applyFont="1" applyFill="1" applyBorder="1" applyAlignment="1" applyProtection="1">
      <protection hidden="1"/>
    </xf>
    <xf numFmtId="165" fontId="8" fillId="0" borderId="9" xfId="1" applyNumberFormat="1" applyFont="1" applyFill="1" applyBorder="1" applyAlignment="1" applyProtection="1">
      <protection hidden="1"/>
    </xf>
    <xf numFmtId="165" fontId="8" fillId="0" borderId="26" xfId="1" applyNumberFormat="1" applyFont="1" applyFill="1" applyBorder="1" applyAlignment="1" applyProtection="1">
      <protection hidden="1"/>
    </xf>
    <xf numFmtId="10" fontId="9" fillId="0" borderId="26" xfId="1" applyNumberFormat="1" applyFont="1" applyFill="1" applyBorder="1" applyAlignment="1" applyProtection="1">
      <protection hidden="1"/>
    </xf>
    <xf numFmtId="165" fontId="8" fillId="0" borderId="27" xfId="1" applyNumberFormat="1" applyFont="1" applyFill="1" applyBorder="1" applyAlignment="1" applyProtection="1">
      <protection hidden="1"/>
    </xf>
    <xf numFmtId="165" fontId="9" fillId="2" borderId="20" xfId="1" applyNumberFormat="1" applyFont="1" applyFill="1" applyBorder="1" applyAlignment="1" applyProtection="1">
      <protection hidden="1"/>
    </xf>
    <xf numFmtId="165" fontId="8" fillId="2" borderId="20" xfId="1" applyNumberFormat="1" applyFont="1" applyFill="1" applyBorder="1" applyAlignment="1" applyProtection="1">
      <protection hidden="1"/>
    </xf>
    <xf numFmtId="10" fontId="9" fillId="2" borderId="20" xfId="1" applyNumberFormat="1" applyFont="1" applyFill="1" applyBorder="1" applyAlignment="1" applyProtection="1">
      <protection hidden="1"/>
    </xf>
    <xf numFmtId="165" fontId="9" fillId="2" borderId="25" xfId="1" applyNumberFormat="1" applyFont="1" applyFill="1" applyBorder="1" applyAlignment="1" applyProtection="1">
      <protection hidden="1"/>
    </xf>
    <xf numFmtId="165" fontId="8" fillId="0" borderId="28" xfId="1" applyNumberFormat="1" applyFont="1" applyFill="1" applyBorder="1" applyAlignment="1" applyProtection="1">
      <protection hidden="1"/>
    </xf>
    <xf numFmtId="10" fontId="9" fillId="0" borderId="28" xfId="1" applyNumberFormat="1" applyFont="1" applyFill="1" applyBorder="1" applyAlignment="1" applyProtection="1">
      <protection hidden="1"/>
    </xf>
    <xf numFmtId="165" fontId="8" fillId="0" borderId="29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Continuous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1" applyNumberFormat="1" applyFont="1" applyFill="1" applyBorder="1" applyAlignment="1" applyProtection="1">
      <alignment horizontal="center" vertical="top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right" wrapText="1"/>
      <protection hidden="1"/>
    </xf>
    <xf numFmtId="0" fontId="3" fillId="0" borderId="37" xfId="1" applyNumberFormat="1" applyFont="1" applyFill="1" applyBorder="1" applyAlignment="1" applyProtection="1">
      <alignment horizontal="right" wrapText="1"/>
      <protection hidden="1"/>
    </xf>
    <xf numFmtId="168" fontId="4" fillId="0" borderId="14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protection hidden="1"/>
    </xf>
    <xf numFmtId="168" fontId="4" fillId="0" borderId="12" xfId="1" applyNumberFormat="1" applyFont="1" applyFill="1" applyBorder="1" applyAlignment="1" applyProtection="1">
      <protection hidden="1"/>
    </xf>
    <xf numFmtId="168" fontId="4" fillId="0" borderId="11" xfId="1" applyNumberFormat="1" applyFont="1" applyFill="1" applyBorder="1" applyAlignment="1" applyProtection="1">
      <protection hidden="1"/>
    </xf>
    <xf numFmtId="168" fontId="2" fillId="0" borderId="12" xfId="1" applyNumberFormat="1" applyFont="1" applyFill="1" applyBorder="1" applyAlignment="1" applyProtection="1">
      <protection hidden="1"/>
    </xf>
    <xf numFmtId="168" fontId="2" fillId="0" borderId="11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1"/>
  <sheetViews>
    <sheetView showGridLines="0" showZeros="0" tabSelected="1" workbookViewId="0">
      <pane xSplit="16" ySplit="6" topLeftCell="Q7" activePane="bottomRight" state="frozen"/>
      <selection pane="topRight" activeCell="Q1" sqref="Q1"/>
      <selection pane="bottomLeft" activeCell="A7" sqref="A7"/>
      <selection pane="bottomRight" activeCell="S49" sqref="S49"/>
    </sheetView>
  </sheetViews>
  <sheetFormatPr defaultColWidth="9.140625" defaultRowHeight="12.75" x14ac:dyDescent="0.2"/>
  <cols>
    <col min="1" max="1" width="1.42578125" style="1" customWidth="1"/>
    <col min="2" max="11" width="0" style="1" hidden="1" customWidth="1"/>
    <col min="12" max="12" width="47.28515625" style="1" customWidth="1"/>
    <col min="13" max="13" width="5.7109375" style="1" customWidth="1"/>
    <col min="14" max="14" width="6.28515625" style="1" customWidth="1"/>
    <col min="15" max="16" width="0" style="1" hidden="1" customWidth="1"/>
    <col min="17" max="19" width="12.140625" style="1" customWidth="1"/>
    <col min="20" max="20" width="13.28515625" style="1" customWidth="1"/>
    <col min="21" max="21" width="0" style="1" hidden="1" customWidth="1"/>
    <col min="22" max="22" width="12.85546875" style="1" customWidth="1"/>
    <col min="23" max="23" width="0" style="1" hidden="1" customWidth="1"/>
    <col min="24" max="24" width="12.85546875" style="1" customWidth="1"/>
    <col min="25" max="25" width="0" style="1" hidden="1" customWidth="1"/>
    <col min="26" max="26" width="12.85546875" style="1" customWidth="1"/>
    <col min="27" max="27" width="0" style="1" hidden="1" customWidth="1"/>
    <col min="28" max="28" width="12.85546875" style="1" customWidth="1"/>
    <col min="29" max="29" width="1.140625" style="1" customWidth="1"/>
    <col min="30" max="254" width="9.140625" style="1" customWidth="1"/>
    <col min="255" max="16384" width="9.140625" style="1"/>
  </cols>
  <sheetData>
    <row r="1" spans="1:29" ht="12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 t="s">
        <v>5</v>
      </c>
      <c r="Y1" s="3"/>
      <c r="Z1" s="3"/>
      <c r="AA1" s="3"/>
      <c r="AB1" s="2"/>
      <c r="AC1" s="2"/>
    </row>
    <row r="2" spans="1:29" ht="12.75" customHeight="1" x14ac:dyDescent="0.2">
      <c r="A2" s="87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2"/>
    </row>
    <row r="3" spans="1:29" ht="15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5"/>
      <c r="W3" s="16"/>
      <c r="X3" s="16"/>
      <c r="Y3" s="16"/>
      <c r="Z3" s="15"/>
      <c r="AA3" s="5"/>
      <c r="AB3" s="2"/>
      <c r="AC3" s="2"/>
    </row>
    <row r="4" spans="1:29" ht="15" customHeight="1" thickBo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4"/>
      <c r="L4" s="14"/>
      <c r="M4" s="14"/>
      <c r="N4" s="14"/>
      <c r="O4" s="15"/>
      <c r="P4" s="14"/>
      <c r="Q4" s="14"/>
      <c r="R4" s="14"/>
      <c r="S4" s="14"/>
      <c r="T4" s="14"/>
      <c r="U4" s="14"/>
      <c r="V4" s="13"/>
      <c r="W4" s="14"/>
      <c r="X4" s="14"/>
      <c r="Y4" s="14"/>
      <c r="Z4" s="13"/>
      <c r="AA4" s="13"/>
      <c r="AB4" s="60" t="s">
        <v>51</v>
      </c>
      <c r="AC4" s="2"/>
    </row>
    <row r="5" spans="1:29" ht="17.25" customHeight="1" thickBot="1" x14ac:dyDescent="0.25">
      <c r="A5" s="7"/>
      <c r="B5" s="12"/>
      <c r="C5" s="12"/>
      <c r="D5" s="12"/>
      <c r="E5" s="12"/>
      <c r="F5" s="12"/>
      <c r="G5" s="12"/>
      <c r="H5" s="12"/>
      <c r="I5" s="12"/>
      <c r="J5" s="12"/>
      <c r="K5" s="12"/>
      <c r="L5" s="91" t="s">
        <v>48</v>
      </c>
      <c r="M5" s="91" t="s">
        <v>47</v>
      </c>
      <c r="N5" s="88" t="s">
        <v>46</v>
      </c>
      <c r="O5" s="11" t="s">
        <v>45</v>
      </c>
      <c r="P5" s="11"/>
      <c r="Q5" s="90" t="s">
        <v>53</v>
      </c>
      <c r="R5" s="85" t="s">
        <v>54</v>
      </c>
      <c r="S5" s="85" t="s">
        <v>55</v>
      </c>
      <c r="T5" s="90" t="s">
        <v>56</v>
      </c>
      <c r="U5" s="88" t="s">
        <v>44</v>
      </c>
      <c r="V5" s="85" t="s">
        <v>57</v>
      </c>
      <c r="W5" s="88"/>
      <c r="X5" s="89" t="s">
        <v>49</v>
      </c>
      <c r="Y5" s="88"/>
      <c r="Z5" s="89" t="s">
        <v>50</v>
      </c>
      <c r="AA5" s="88"/>
      <c r="AB5" s="88"/>
      <c r="AC5" s="12" t="s">
        <v>5</v>
      </c>
    </row>
    <row r="6" spans="1:29" ht="48" customHeight="1" thickBot="1" x14ac:dyDescent="0.25">
      <c r="A6" s="7"/>
      <c r="B6" s="12"/>
      <c r="C6" s="12"/>
      <c r="D6" s="12"/>
      <c r="E6" s="12"/>
      <c r="F6" s="12"/>
      <c r="G6" s="12"/>
      <c r="H6" s="12"/>
      <c r="I6" s="12"/>
      <c r="J6" s="12"/>
      <c r="K6" s="12"/>
      <c r="L6" s="91"/>
      <c r="M6" s="91"/>
      <c r="N6" s="88"/>
      <c r="O6" s="11"/>
      <c r="P6" s="11"/>
      <c r="Q6" s="91"/>
      <c r="R6" s="86"/>
      <c r="S6" s="86"/>
      <c r="T6" s="91"/>
      <c r="U6" s="88"/>
      <c r="V6" s="86"/>
      <c r="W6" s="88"/>
      <c r="X6" s="86"/>
      <c r="Y6" s="88"/>
      <c r="Z6" s="86"/>
      <c r="AA6" s="88"/>
      <c r="AB6" s="88"/>
      <c r="AC6" s="5" t="s">
        <v>5</v>
      </c>
    </row>
    <row r="7" spans="1:29" ht="13.5" customHeight="1" thickBot="1" x14ac:dyDescent="0.25">
      <c r="A7" s="7"/>
      <c r="B7" s="12"/>
      <c r="C7" s="12"/>
      <c r="D7" s="12"/>
      <c r="E7" s="12"/>
      <c r="F7" s="12"/>
      <c r="G7" s="12"/>
      <c r="H7" s="12"/>
      <c r="I7" s="12"/>
      <c r="J7" s="12"/>
      <c r="K7" s="12"/>
      <c r="L7" s="17"/>
      <c r="M7" s="17"/>
      <c r="N7" s="18"/>
      <c r="O7" s="11"/>
      <c r="P7" s="11"/>
      <c r="Q7" s="11"/>
      <c r="R7" s="77"/>
      <c r="S7" s="77"/>
      <c r="T7" s="11"/>
      <c r="U7" s="11"/>
      <c r="V7" s="77"/>
      <c r="W7" s="11"/>
      <c r="X7" s="77"/>
      <c r="Y7" s="11"/>
      <c r="Z7" s="77"/>
      <c r="AA7" s="11"/>
      <c r="AB7" s="78"/>
      <c r="AC7" s="5"/>
    </row>
    <row r="8" spans="1:29" ht="12.75" customHeight="1" thickBot="1" x14ac:dyDescent="0.25">
      <c r="A8" s="7"/>
      <c r="B8" s="94">
        <v>1</v>
      </c>
      <c r="C8" s="94"/>
      <c r="D8" s="94"/>
      <c r="E8" s="94"/>
      <c r="F8" s="94"/>
      <c r="G8" s="94"/>
      <c r="H8" s="94"/>
      <c r="I8" s="94"/>
      <c r="J8" s="94"/>
      <c r="K8" s="95"/>
      <c r="L8" s="39" t="s">
        <v>43</v>
      </c>
      <c r="M8" s="48">
        <v>1</v>
      </c>
      <c r="N8" s="54">
        <v>0</v>
      </c>
      <c r="O8" s="43"/>
      <c r="P8" s="35"/>
      <c r="Q8" s="36">
        <f>Q9+Q10+Q11+Q12+Q13</f>
        <v>20503123.990000002</v>
      </c>
      <c r="R8" s="36">
        <f>R9+R10+R11+R12+R13</f>
        <v>16408058.440000001</v>
      </c>
      <c r="S8" s="37">
        <f t="shared" ref="S8:S45" si="0">R8/Q8</f>
        <v>0.80027114151007972</v>
      </c>
      <c r="T8" s="36">
        <f>T9+T10+T11+T12+T13</f>
        <v>23801910.52</v>
      </c>
      <c r="U8" s="35"/>
      <c r="V8" s="36">
        <f>V9+V10+V11+V12+V13</f>
        <v>19875114.710000001</v>
      </c>
      <c r="W8" s="35"/>
      <c r="X8" s="37">
        <f t="shared" ref="X8:X45" si="1">V8/T8</f>
        <v>0.83502182286163817</v>
      </c>
      <c r="Y8" s="35"/>
      <c r="Z8" s="37">
        <f t="shared" ref="Z8:Z45" si="2">V8/R8</f>
        <v>1.2113020429978429</v>
      </c>
      <c r="AA8" s="35"/>
      <c r="AB8" s="38"/>
      <c r="AC8" s="21" t="s">
        <v>5</v>
      </c>
    </row>
    <row r="9" spans="1:29" ht="53.25" customHeight="1" x14ac:dyDescent="0.2">
      <c r="A9" s="7"/>
      <c r="B9" s="98">
        <v>4</v>
      </c>
      <c r="C9" s="98"/>
      <c r="D9" s="98"/>
      <c r="E9" s="98"/>
      <c r="F9" s="98"/>
      <c r="G9" s="98"/>
      <c r="H9" s="98"/>
      <c r="I9" s="98"/>
      <c r="J9" s="98"/>
      <c r="K9" s="99"/>
      <c r="L9" s="40" t="s">
        <v>42</v>
      </c>
      <c r="M9" s="49">
        <v>1</v>
      </c>
      <c r="N9" s="55">
        <v>4</v>
      </c>
      <c r="O9" s="44"/>
      <c r="P9" s="26"/>
      <c r="Q9" s="26">
        <v>11264100</v>
      </c>
      <c r="R9" s="26">
        <v>9668813.1500000004</v>
      </c>
      <c r="S9" s="27">
        <f t="shared" si="0"/>
        <v>0.85837422874441816</v>
      </c>
      <c r="T9" s="26">
        <v>13518558.210000001</v>
      </c>
      <c r="U9" s="26"/>
      <c r="V9" s="61">
        <v>11510953.5</v>
      </c>
      <c r="W9" s="61"/>
      <c r="X9" s="62">
        <f t="shared" si="1"/>
        <v>0.85149269035843422</v>
      </c>
      <c r="Y9" s="61"/>
      <c r="Z9" s="62">
        <f t="shared" si="2"/>
        <v>1.1905239372631788</v>
      </c>
      <c r="AA9" s="61"/>
      <c r="AB9" s="63"/>
      <c r="AC9" s="21" t="s">
        <v>5</v>
      </c>
    </row>
    <row r="10" spans="1:29" ht="12.75" customHeight="1" x14ac:dyDescent="0.2">
      <c r="A10" s="7"/>
      <c r="B10" s="98">
        <v>5</v>
      </c>
      <c r="C10" s="98"/>
      <c r="D10" s="98"/>
      <c r="E10" s="98"/>
      <c r="F10" s="98"/>
      <c r="G10" s="98"/>
      <c r="H10" s="98"/>
      <c r="I10" s="98"/>
      <c r="J10" s="98"/>
      <c r="K10" s="99"/>
      <c r="L10" s="10" t="s">
        <v>41</v>
      </c>
      <c r="M10" s="50">
        <v>1</v>
      </c>
      <c r="N10" s="56">
        <v>5</v>
      </c>
      <c r="O10" s="45"/>
      <c r="P10" s="9"/>
      <c r="Q10" s="9">
        <v>5300</v>
      </c>
      <c r="R10" s="9">
        <v>5300</v>
      </c>
      <c r="S10" s="19">
        <f t="shared" si="0"/>
        <v>1</v>
      </c>
      <c r="T10" s="9">
        <v>22500</v>
      </c>
      <c r="U10" s="9"/>
      <c r="V10" s="64">
        <v>22500</v>
      </c>
      <c r="W10" s="64"/>
      <c r="X10" s="65">
        <f t="shared" si="1"/>
        <v>1</v>
      </c>
      <c r="Y10" s="64"/>
      <c r="Z10" s="65">
        <f t="shared" si="2"/>
        <v>4.2452830188679247</v>
      </c>
      <c r="AA10" s="64"/>
      <c r="AB10" s="66"/>
      <c r="AC10" s="21" t="s">
        <v>5</v>
      </c>
    </row>
    <row r="11" spans="1:29" ht="32.25" customHeight="1" x14ac:dyDescent="0.2">
      <c r="A11" s="7"/>
      <c r="B11" s="98">
        <v>6</v>
      </c>
      <c r="C11" s="98"/>
      <c r="D11" s="98"/>
      <c r="E11" s="98"/>
      <c r="F11" s="98"/>
      <c r="G11" s="98"/>
      <c r="H11" s="98"/>
      <c r="I11" s="98"/>
      <c r="J11" s="98"/>
      <c r="K11" s="99"/>
      <c r="L11" s="10" t="s">
        <v>40</v>
      </c>
      <c r="M11" s="50">
        <v>1</v>
      </c>
      <c r="N11" s="56">
        <v>6</v>
      </c>
      <c r="O11" s="45"/>
      <c r="P11" s="9"/>
      <c r="Q11" s="9">
        <v>4353945</v>
      </c>
      <c r="R11" s="9">
        <v>2731064.73</v>
      </c>
      <c r="S11" s="19">
        <f t="shared" si="0"/>
        <v>0.62726211056869119</v>
      </c>
      <c r="T11" s="9">
        <v>4637580</v>
      </c>
      <c r="U11" s="9"/>
      <c r="V11" s="64">
        <v>3503413.4</v>
      </c>
      <c r="W11" s="64"/>
      <c r="X11" s="65">
        <f t="shared" si="1"/>
        <v>0.75543999240983439</v>
      </c>
      <c r="Y11" s="64"/>
      <c r="Z11" s="65">
        <f t="shared" si="2"/>
        <v>1.2828013051158988</v>
      </c>
      <c r="AA11" s="64"/>
      <c r="AB11" s="66"/>
      <c r="AC11" s="21" t="s">
        <v>5</v>
      </c>
    </row>
    <row r="12" spans="1:29" ht="12.75" customHeight="1" x14ac:dyDescent="0.2">
      <c r="A12" s="7"/>
      <c r="B12" s="98">
        <v>11</v>
      </c>
      <c r="C12" s="98"/>
      <c r="D12" s="98"/>
      <c r="E12" s="98"/>
      <c r="F12" s="98"/>
      <c r="G12" s="98"/>
      <c r="H12" s="98"/>
      <c r="I12" s="98"/>
      <c r="J12" s="98"/>
      <c r="K12" s="99"/>
      <c r="L12" s="10" t="s">
        <v>39</v>
      </c>
      <c r="M12" s="50">
        <v>1</v>
      </c>
      <c r="N12" s="56">
        <v>11</v>
      </c>
      <c r="O12" s="45"/>
      <c r="P12" s="9"/>
      <c r="Q12" s="9">
        <v>15105</v>
      </c>
      <c r="R12" s="9"/>
      <c r="S12" s="19">
        <f t="shared" si="0"/>
        <v>0</v>
      </c>
      <c r="T12" s="9">
        <v>61261</v>
      </c>
      <c r="U12" s="9"/>
      <c r="V12" s="64"/>
      <c r="W12" s="64"/>
      <c r="X12" s="65">
        <f t="shared" si="1"/>
        <v>0</v>
      </c>
      <c r="Y12" s="64"/>
      <c r="Z12" s="65" t="e">
        <f t="shared" si="2"/>
        <v>#DIV/0!</v>
      </c>
      <c r="AA12" s="64"/>
      <c r="AB12" s="66"/>
      <c r="AC12" s="21" t="s">
        <v>5</v>
      </c>
    </row>
    <row r="13" spans="1:29" ht="12.75" customHeight="1" thickBot="1" x14ac:dyDescent="0.25">
      <c r="A13" s="7"/>
      <c r="B13" s="98">
        <v>13</v>
      </c>
      <c r="C13" s="98"/>
      <c r="D13" s="98"/>
      <c r="E13" s="98"/>
      <c r="F13" s="98"/>
      <c r="G13" s="98"/>
      <c r="H13" s="98"/>
      <c r="I13" s="98"/>
      <c r="J13" s="98"/>
      <c r="K13" s="99"/>
      <c r="L13" s="41" t="s">
        <v>38</v>
      </c>
      <c r="M13" s="51">
        <v>1</v>
      </c>
      <c r="N13" s="57">
        <v>13</v>
      </c>
      <c r="O13" s="46"/>
      <c r="P13" s="29"/>
      <c r="Q13" s="29">
        <v>4864673.99</v>
      </c>
      <c r="R13" s="29">
        <v>4002880.56</v>
      </c>
      <c r="S13" s="30">
        <f t="shared" si="0"/>
        <v>0.82284662204054493</v>
      </c>
      <c r="T13" s="29">
        <v>5562011.3099999996</v>
      </c>
      <c r="U13" s="29"/>
      <c r="V13" s="67">
        <v>4838247.8099999996</v>
      </c>
      <c r="W13" s="67"/>
      <c r="X13" s="68">
        <f t="shared" si="1"/>
        <v>0.86987378132461946</v>
      </c>
      <c r="Y13" s="67"/>
      <c r="Z13" s="68">
        <f t="shared" si="2"/>
        <v>1.2086915253849091</v>
      </c>
      <c r="AA13" s="67"/>
      <c r="AB13" s="69"/>
      <c r="AC13" s="21" t="s">
        <v>5</v>
      </c>
    </row>
    <row r="14" spans="1:29" ht="21.75" customHeight="1" thickBot="1" x14ac:dyDescent="0.25">
      <c r="A14" s="7"/>
      <c r="B14" s="96">
        <v>3</v>
      </c>
      <c r="C14" s="96"/>
      <c r="D14" s="96"/>
      <c r="E14" s="96"/>
      <c r="F14" s="96"/>
      <c r="G14" s="96"/>
      <c r="H14" s="96"/>
      <c r="I14" s="96"/>
      <c r="J14" s="96"/>
      <c r="K14" s="97"/>
      <c r="L14" s="39" t="s">
        <v>37</v>
      </c>
      <c r="M14" s="48">
        <v>3</v>
      </c>
      <c r="N14" s="54">
        <v>0</v>
      </c>
      <c r="O14" s="43"/>
      <c r="P14" s="35"/>
      <c r="Q14" s="36">
        <f>Q15</f>
        <v>1057100</v>
      </c>
      <c r="R14" s="36">
        <f>R15</f>
        <v>580267.56000000006</v>
      </c>
      <c r="S14" s="37">
        <f t="shared" si="0"/>
        <v>0.54892399962160632</v>
      </c>
      <c r="T14" s="36">
        <f>T15</f>
        <v>743932</v>
      </c>
      <c r="U14" s="35"/>
      <c r="V14" s="70">
        <f>V15</f>
        <v>606042.31000000006</v>
      </c>
      <c r="W14" s="71"/>
      <c r="X14" s="72">
        <f t="shared" si="1"/>
        <v>0.81464745433722441</v>
      </c>
      <c r="Y14" s="71"/>
      <c r="Z14" s="72">
        <f t="shared" si="2"/>
        <v>1.0444187333167478</v>
      </c>
      <c r="AA14" s="71"/>
      <c r="AB14" s="73"/>
      <c r="AC14" s="21" t="s">
        <v>5</v>
      </c>
    </row>
    <row r="15" spans="1:29" ht="42.75" customHeight="1" thickBot="1" x14ac:dyDescent="0.25">
      <c r="A15" s="7"/>
      <c r="B15" s="98">
        <v>9</v>
      </c>
      <c r="C15" s="98"/>
      <c r="D15" s="98"/>
      <c r="E15" s="98"/>
      <c r="F15" s="98"/>
      <c r="G15" s="98"/>
      <c r="H15" s="98"/>
      <c r="I15" s="98"/>
      <c r="J15" s="98"/>
      <c r="K15" s="99"/>
      <c r="L15" s="42" t="s">
        <v>36</v>
      </c>
      <c r="M15" s="52">
        <v>3</v>
      </c>
      <c r="N15" s="58">
        <v>9</v>
      </c>
      <c r="O15" s="47"/>
      <c r="P15" s="32"/>
      <c r="Q15" s="32">
        <v>1057100</v>
      </c>
      <c r="R15" s="32">
        <v>580267.56000000006</v>
      </c>
      <c r="S15" s="33">
        <f t="shared" si="0"/>
        <v>0.54892399962160632</v>
      </c>
      <c r="T15" s="32">
        <v>743932</v>
      </c>
      <c r="U15" s="32"/>
      <c r="V15" s="74">
        <v>606042.31000000006</v>
      </c>
      <c r="W15" s="74"/>
      <c r="X15" s="75">
        <f t="shared" si="1"/>
        <v>0.81464745433722441</v>
      </c>
      <c r="Y15" s="74"/>
      <c r="Z15" s="75">
        <f t="shared" si="2"/>
        <v>1.0444187333167478</v>
      </c>
      <c r="AA15" s="74"/>
      <c r="AB15" s="76"/>
      <c r="AC15" s="21" t="s">
        <v>5</v>
      </c>
    </row>
    <row r="16" spans="1:29" ht="12.75" customHeight="1" thickBot="1" x14ac:dyDescent="0.25">
      <c r="A16" s="7"/>
      <c r="B16" s="96">
        <v>4</v>
      </c>
      <c r="C16" s="96"/>
      <c r="D16" s="96"/>
      <c r="E16" s="96"/>
      <c r="F16" s="96"/>
      <c r="G16" s="96"/>
      <c r="H16" s="96"/>
      <c r="I16" s="96"/>
      <c r="J16" s="96"/>
      <c r="K16" s="97"/>
      <c r="L16" s="39" t="s">
        <v>35</v>
      </c>
      <c r="M16" s="48">
        <v>4</v>
      </c>
      <c r="N16" s="54">
        <v>0</v>
      </c>
      <c r="O16" s="43"/>
      <c r="P16" s="35"/>
      <c r="Q16" s="36">
        <f>Q17+Q18+Q19+Q20</f>
        <v>4676344</v>
      </c>
      <c r="R16" s="36">
        <f>R17+R18+R19+R20</f>
        <v>875886.1</v>
      </c>
      <c r="S16" s="37">
        <f t="shared" si="0"/>
        <v>0.18730146883976029</v>
      </c>
      <c r="T16" s="36">
        <f>T17+T18+T19+T20</f>
        <v>11963551</v>
      </c>
      <c r="U16" s="35"/>
      <c r="V16" s="70">
        <f>V17+V18+V19+V20</f>
        <v>3361680.35</v>
      </c>
      <c r="W16" s="71"/>
      <c r="X16" s="72">
        <f t="shared" si="1"/>
        <v>0.28099352357840912</v>
      </c>
      <c r="Y16" s="71"/>
      <c r="Z16" s="72">
        <f t="shared" si="2"/>
        <v>3.8380336781232174</v>
      </c>
      <c r="AA16" s="71"/>
      <c r="AB16" s="73"/>
      <c r="AC16" s="21" t="s">
        <v>5</v>
      </c>
    </row>
    <row r="17" spans="1:29" ht="12.75" customHeight="1" x14ac:dyDescent="0.2">
      <c r="A17" s="7"/>
      <c r="B17" s="98">
        <v>5</v>
      </c>
      <c r="C17" s="98"/>
      <c r="D17" s="98"/>
      <c r="E17" s="98"/>
      <c r="F17" s="98"/>
      <c r="G17" s="98"/>
      <c r="H17" s="98"/>
      <c r="I17" s="98"/>
      <c r="J17" s="98"/>
      <c r="K17" s="99"/>
      <c r="L17" s="40" t="s">
        <v>34</v>
      </c>
      <c r="M17" s="49">
        <v>4</v>
      </c>
      <c r="N17" s="55">
        <v>5</v>
      </c>
      <c r="O17" s="44"/>
      <c r="P17" s="26"/>
      <c r="Q17" s="26"/>
      <c r="R17" s="26"/>
      <c r="S17" s="27" t="e">
        <f t="shared" si="0"/>
        <v>#DIV/0!</v>
      </c>
      <c r="T17" s="26">
        <v>858900</v>
      </c>
      <c r="U17" s="26"/>
      <c r="V17" s="61">
        <v>489897.6</v>
      </c>
      <c r="W17" s="61"/>
      <c r="X17" s="62">
        <f t="shared" si="1"/>
        <v>0.57037792525323083</v>
      </c>
      <c r="Y17" s="61"/>
      <c r="Z17" s="62" t="e">
        <f t="shared" si="2"/>
        <v>#DIV/0!</v>
      </c>
      <c r="AA17" s="61"/>
      <c r="AB17" s="63"/>
      <c r="AC17" s="21" t="s">
        <v>5</v>
      </c>
    </row>
    <row r="18" spans="1:29" ht="12.75" customHeight="1" x14ac:dyDescent="0.2">
      <c r="A18" s="7"/>
      <c r="B18" s="98">
        <v>6</v>
      </c>
      <c r="C18" s="98"/>
      <c r="D18" s="98"/>
      <c r="E18" s="98"/>
      <c r="F18" s="98"/>
      <c r="G18" s="98"/>
      <c r="H18" s="98"/>
      <c r="I18" s="98"/>
      <c r="J18" s="98"/>
      <c r="K18" s="99"/>
      <c r="L18" s="10" t="s">
        <v>33</v>
      </c>
      <c r="M18" s="50">
        <v>4</v>
      </c>
      <c r="N18" s="56">
        <v>6</v>
      </c>
      <c r="O18" s="45"/>
      <c r="P18" s="9"/>
      <c r="Q18" s="9">
        <v>300000</v>
      </c>
      <c r="R18" s="9">
        <v>297500</v>
      </c>
      <c r="S18" s="19">
        <f t="shared" si="0"/>
        <v>0.9916666666666667</v>
      </c>
      <c r="T18" s="9">
        <v>259000</v>
      </c>
      <c r="U18" s="9"/>
      <c r="V18" s="64">
        <v>99000</v>
      </c>
      <c r="W18" s="64"/>
      <c r="X18" s="65">
        <f t="shared" si="1"/>
        <v>0.38223938223938225</v>
      </c>
      <c r="Y18" s="64"/>
      <c r="Z18" s="65">
        <f t="shared" si="2"/>
        <v>0.33277310924369746</v>
      </c>
      <c r="AA18" s="64"/>
      <c r="AB18" s="66"/>
      <c r="AC18" s="21" t="s">
        <v>5</v>
      </c>
    </row>
    <row r="19" spans="1:29" ht="12.75" customHeight="1" x14ac:dyDescent="0.2">
      <c r="A19" s="7"/>
      <c r="B19" s="98">
        <v>9</v>
      </c>
      <c r="C19" s="98"/>
      <c r="D19" s="98"/>
      <c r="E19" s="98"/>
      <c r="F19" s="98"/>
      <c r="G19" s="98"/>
      <c r="H19" s="98"/>
      <c r="I19" s="98"/>
      <c r="J19" s="98"/>
      <c r="K19" s="99"/>
      <c r="L19" s="10" t="s">
        <v>32</v>
      </c>
      <c r="M19" s="50">
        <v>4</v>
      </c>
      <c r="N19" s="56">
        <v>9</v>
      </c>
      <c r="O19" s="45"/>
      <c r="P19" s="9"/>
      <c r="Q19" s="9">
        <v>4166344</v>
      </c>
      <c r="R19" s="9">
        <v>508393</v>
      </c>
      <c r="S19" s="19">
        <f t="shared" si="0"/>
        <v>0.12202376952071169</v>
      </c>
      <c r="T19" s="9">
        <v>10784951</v>
      </c>
      <c r="U19" s="9"/>
      <c r="V19" s="64">
        <v>2757782.75</v>
      </c>
      <c r="W19" s="64"/>
      <c r="X19" s="65">
        <f t="shared" si="1"/>
        <v>0.25570656278364179</v>
      </c>
      <c r="Y19" s="64"/>
      <c r="Z19" s="65">
        <f t="shared" si="2"/>
        <v>5.4245096805030757</v>
      </c>
      <c r="AA19" s="64"/>
      <c r="AB19" s="66"/>
      <c r="AC19" s="21" t="s">
        <v>5</v>
      </c>
    </row>
    <row r="20" spans="1:29" ht="21.75" customHeight="1" thickBot="1" x14ac:dyDescent="0.25">
      <c r="A20" s="7"/>
      <c r="B20" s="98">
        <v>12</v>
      </c>
      <c r="C20" s="98"/>
      <c r="D20" s="98"/>
      <c r="E20" s="98"/>
      <c r="F20" s="98"/>
      <c r="G20" s="98"/>
      <c r="H20" s="98"/>
      <c r="I20" s="98"/>
      <c r="J20" s="98"/>
      <c r="K20" s="99"/>
      <c r="L20" s="41" t="s">
        <v>31</v>
      </c>
      <c r="M20" s="51">
        <v>4</v>
      </c>
      <c r="N20" s="57">
        <v>12</v>
      </c>
      <c r="O20" s="46"/>
      <c r="P20" s="29"/>
      <c r="Q20" s="29">
        <v>210000</v>
      </c>
      <c r="R20" s="29">
        <v>69993.100000000006</v>
      </c>
      <c r="S20" s="30">
        <f t="shared" si="0"/>
        <v>0.3333004761904762</v>
      </c>
      <c r="T20" s="29">
        <v>60700</v>
      </c>
      <c r="U20" s="29"/>
      <c r="V20" s="67">
        <v>15000</v>
      </c>
      <c r="W20" s="67"/>
      <c r="X20" s="68">
        <f t="shared" si="1"/>
        <v>0.24711696869851729</v>
      </c>
      <c r="Y20" s="67"/>
      <c r="Z20" s="68">
        <f t="shared" si="2"/>
        <v>0.21430683881696908</v>
      </c>
      <c r="AA20" s="67"/>
      <c r="AB20" s="69"/>
      <c r="AC20" s="21" t="s">
        <v>5</v>
      </c>
    </row>
    <row r="21" spans="1:29" ht="12.75" customHeight="1" thickBot="1" x14ac:dyDescent="0.25">
      <c r="A21" s="7"/>
      <c r="B21" s="96">
        <v>5</v>
      </c>
      <c r="C21" s="96"/>
      <c r="D21" s="96"/>
      <c r="E21" s="96"/>
      <c r="F21" s="96"/>
      <c r="G21" s="96"/>
      <c r="H21" s="96"/>
      <c r="I21" s="96"/>
      <c r="J21" s="96"/>
      <c r="K21" s="97"/>
      <c r="L21" s="39" t="s">
        <v>30</v>
      </c>
      <c r="M21" s="48">
        <v>5</v>
      </c>
      <c r="N21" s="54">
        <v>0</v>
      </c>
      <c r="O21" s="43"/>
      <c r="P21" s="35"/>
      <c r="Q21" s="36">
        <f>Q22+Q23</f>
        <v>2095</v>
      </c>
      <c r="R21" s="36">
        <f>R22+R23</f>
        <v>0</v>
      </c>
      <c r="S21" s="37">
        <f t="shared" si="0"/>
        <v>0</v>
      </c>
      <c r="T21" s="36">
        <f>T22+T23</f>
        <v>16243.08</v>
      </c>
      <c r="U21" s="35"/>
      <c r="V21" s="70">
        <f>V22+V23</f>
        <v>12337.619999999999</v>
      </c>
      <c r="W21" s="71"/>
      <c r="X21" s="72">
        <f t="shared" si="1"/>
        <v>0.75956161023648217</v>
      </c>
      <c r="Y21" s="71"/>
      <c r="Z21" s="72" t="e">
        <f t="shared" si="2"/>
        <v>#DIV/0!</v>
      </c>
      <c r="AA21" s="71"/>
      <c r="AB21" s="73"/>
      <c r="AC21" s="21" t="s">
        <v>5</v>
      </c>
    </row>
    <row r="22" spans="1:29" ht="12.75" customHeight="1" x14ac:dyDescent="0.2">
      <c r="A22" s="7"/>
      <c r="B22" s="98">
        <v>1</v>
      </c>
      <c r="C22" s="98"/>
      <c r="D22" s="98"/>
      <c r="E22" s="98"/>
      <c r="F22" s="98"/>
      <c r="G22" s="98"/>
      <c r="H22" s="98"/>
      <c r="I22" s="98"/>
      <c r="J22" s="98"/>
      <c r="K22" s="99"/>
      <c r="L22" s="40" t="s">
        <v>29</v>
      </c>
      <c r="M22" s="49">
        <v>5</v>
      </c>
      <c r="N22" s="55">
        <v>1</v>
      </c>
      <c r="O22" s="44"/>
      <c r="P22" s="26"/>
      <c r="Q22" s="26">
        <v>2095</v>
      </c>
      <c r="R22" s="26"/>
      <c r="S22" s="27">
        <f t="shared" si="0"/>
        <v>0</v>
      </c>
      <c r="T22" s="26">
        <v>5000</v>
      </c>
      <c r="U22" s="26"/>
      <c r="V22" s="61">
        <v>2094.54</v>
      </c>
      <c r="W22" s="61"/>
      <c r="X22" s="62">
        <f t="shared" si="1"/>
        <v>0.418908</v>
      </c>
      <c r="Y22" s="61"/>
      <c r="Z22" s="62" t="e">
        <f t="shared" si="2"/>
        <v>#DIV/0!</v>
      </c>
      <c r="AA22" s="61"/>
      <c r="AB22" s="63"/>
      <c r="AC22" s="21" t="s">
        <v>5</v>
      </c>
    </row>
    <row r="23" spans="1:29" ht="12.75" customHeight="1" thickBot="1" x14ac:dyDescent="0.25">
      <c r="A23" s="7"/>
      <c r="B23" s="98">
        <v>2</v>
      </c>
      <c r="C23" s="98"/>
      <c r="D23" s="98"/>
      <c r="E23" s="98"/>
      <c r="F23" s="98"/>
      <c r="G23" s="98"/>
      <c r="H23" s="98"/>
      <c r="I23" s="98"/>
      <c r="J23" s="98"/>
      <c r="K23" s="99"/>
      <c r="L23" s="41" t="s">
        <v>28</v>
      </c>
      <c r="M23" s="51">
        <v>5</v>
      </c>
      <c r="N23" s="57">
        <v>2</v>
      </c>
      <c r="O23" s="46"/>
      <c r="P23" s="29"/>
      <c r="Q23" s="29"/>
      <c r="R23" s="29"/>
      <c r="S23" s="30" t="e">
        <f t="shared" si="0"/>
        <v>#DIV/0!</v>
      </c>
      <c r="T23" s="29">
        <v>11243.08</v>
      </c>
      <c r="U23" s="29"/>
      <c r="V23" s="67">
        <v>10243.08</v>
      </c>
      <c r="W23" s="67"/>
      <c r="X23" s="68">
        <f t="shared" si="1"/>
        <v>0.9110564009150518</v>
      </c>
      <c r="Y23" s="67"/>
      <c r="Z23" s="68" t="e">
        <f t="shared" si="2"/>
        <v>#DIV/0!</v>
      </c>
      <c r="AA23" s="67"/>
      <c r="AB23" s="69"/>
      <c r="AC23" s="21" t="s">
        <v>5</v>
      </c>
    </row>
    <row r="24" spans="1:29" ht="12.75" customHeight="1" thickBot="1" x14ac:dyDescent="0.25">
      <c r="A24" s="7"/>
      <c r="B24" s="96">
        <v>7</v>
      </c>
      <c r="C24" s="96"/>
      <c r="D24" s="96"/>
      <c r="E24" s="96"/>
      <c r="F24" s="96"/>
      <c r="G24" s="96"/>
      <c r="H24" s="96"/>
      <c r="I24" s="96"/>
      <c r="J24" s="96"/>
      <c r="K24" s="97"/>
      <c r="L24" s="39" t="s">
        <v>27</v>
      </c>
      <c r="M24" s="48">
        <v>7</v>
      </c>
      <c r="N24" s="54">
        <v>0</v>
      </c>
      <c r="O24" s="43"/>
      <c r="P24" s="35"/>
      <c r="Q24" s="36">
        <f>Q25+Q26+Q27+Q28</f>
        <v>232696393.56999999</v>
      </c>
      <c r="R24" s="36">
        <f>R25+R26+R27+R28</f>
        <v>171412686.91999999</v>
      </c>
      <c r="S24" s="37">
        <f t="shared" si="0"/>
        <v>0.73663662891464377</v>
      </c>
      <c r="T24" s="36">
        <f>T25+T26+T27+T28</f>
        <v>224608921.5</v>
      </c>
      <c r="U24" s="35"/>
      <c r="V24" s="70">
        <f>V25+V26+V27+V28</f>
        <v>157965261.15999997</v>
      </c>
      <c r="W24" s="71"/>
      <c r="X24" s="72">
        <f t="shared" si="1"/>
        <v>0.7032902348894452</v>
      </c>
      <c r="Y24" s="71"/>
      <c r="Z24" s="72">
        <f t="shared" si="2"/>
        <v>0.92154941386412037</v>
      </c>
      <c r="AA24" s="71"/>
      <c r="AB24" s="73"/>
      <c r="AC24" s="21" t="s">
        <v>5</v>
      </c>
    </row>
    <row r="25" spans="1:29" ht="12.75" customHeight="1" x14ac:dyDescent="0.2">
      <c r="A25" s="7"/>
      <c r="B25" s="98">
        <v>1</v>
      </c>
      <c r="C25" s="98"/>
      <c r="D25" s="98"/>
      <c r="E25" s="98"/>
      <c r="F25" s="98"/>
      <c r="G25" s="98"/>
      <c r="H25" s="98"/>
      <c r="I25" s="98"/>
      <c r="J25" s="98"/>
      <c r="K25" s="99"/>
      <c r="L25" s="40" t="s">
        <v>26</v>
      </c>
      <c r="M25" s="49">
        <v>7</v>
      </c>
      <c r="N25" s="55">
        <v>1</v>
      </c>
      <c r="O25" s="44"/>
      <c r="P25" s="26"/>
      <c r="Q25" s="26">
        <v>47308626</v>
      </c>
      <c r="R25" s="26">
        <v>38756244.659999996</v>
      </c>
      <c r="S25" s="27">
        <f t="shared" si="0"/>
        <v>0.81922152336447052</v>
      </c>
      <c r="T25" s="26">
        <v>47861035</v>
      </c>
      <c r="U25" s="26"/>
      <c r="V25" s="61">
        <v>29849583.140000001</v>
      </c>
      <c r="W25" s="61"/>
      <c r="X25" s="62">
        <f t="shared" si="1"/>
        <v>0.62367191056357218</v>
      </c>
      <c r="Y25" s="61"/>
      <c r="Z25" s="62">
        <f t="shared" si="2"/>
        <v>0.77018770528114433</v>
      </c>
      <c r="AA25" s="61"/>
      <c r="AB25" s="63"/>
      <c r="AC25" s="21" t="s">
        <v>5</v>
      </c>
    </row>
    <row r="26" spans="1:29" ht="12.75" customHeight="1" x14ac:dyDescent="0.2">
      <c r="A26" s="7"/>
      <c r="B26" s="98">
        <v>2</v>
      </c>
      <c r="C26" s="98"/>
      <c r="D26" s="98"/>
      <c r="E26" s="98"/>
      <c r="F26" s="98"/>
      <c r="G26" s="98"/>
      <c r="H26" s="98"/>
      <c r="I26" s="98"/>
      <c r="J26" s="98"/>
      <c r="K26" s="99"/>
      <c r="L26" s="10" t="s">
        <v>25</v>
      </c>
      <c r="M26" s="50">
        <v>7</v>
      </c>
      <c r="N26" s="56">
        <v>2</v>
      </c>
      <c r="O26" s="45"/>
      <c r="P26" s="9"/>
      <c r="Q26" s="9">
        <v>176973327.56999999</v>
      </c>
      <c r="R26" s="9">
        <v>126257684</v>
      </c>
      <c r="S26" s="19">
        <f t="shared" si="0"/>
        <v>0.71342775622535581</v>
      </c>
      <c r="T26" s="9">
        <v>168095329</v>
      </c>
      <c r="U26" s="9"/>
      <c r="V26" s="64">
        <v>121628460.06999999</v>
      </c>
      <c r="W26" s="64"/>
      <c r="X26" s="65">
        <f t="shared" si="1"/>
        <v>0.72356835132521735</v>
      </c>
      <c r="Y26" s="64"/>
      <c r="Z26" s="65">
        <f t="shared" si="2"/>
        <v>0.96333511131092819</v>
      </c>
      <c r="AA26" s="64"/>
      <c r="AB26" s="66"/>
      <c r="AC26" s="21" t="s">
        <v>5</v>
      </c>
    </row>
    <row r="27" spans="1:29" ht="12.75" customHeight="1" x14ac:dyDescent="0.2">
      <c r="A27" s="7"/>
      <c r="B27" s="98">
        <v>7</v>
      </c>
      <c r="C27" s="98"/>
      <c r="D27" s="98"/>
      <c r="E27" s="98"/>
      <c r="F27" s="98"/>
      <c r="G27" s="98"/>
      <c r="H27" s="98"/>
      <c r="I27" s="98"/>
      <c r="J27" s="98"/>
      <c r="K27" s="99"/>
      <c r="L27" s="10" t="s">
        <v>24</v>
      </c>
      <c r="M27" s="50">
        <v>7</v>
      </c>
      <c r="N27" s="56">
        <v>7</v>
      </c>
      <c r="O27" s="45"/>
      <c r="P27" s="9"/>
      <c r="Q27" s="9">
        <v>1379400</v>
      </c>
      <c r="R27" s="9">
        <v>1072322.44</v>
      </c>
      <c r="S27" s="19">
        <f t="shared" si="0"/>
        <v>0.77738323908945917</v>
      </c>
      <c r="T27" s="9">
        <v>1379400</v>
      </c>
      <c r="U27" s="9"/>
      <c r="V27" s="64">
        <v>1069198.7</v>
      </c>
      <c r="W27" s="64"/>
      <c r="X27" s="65">
        <f t="shared" si="1"/>
        <v>0.77511867478613883</v>
      </c>
      <c r="Y27" s="64"/>
      <c r="Z27" s="65">
        <f t="shared" si="2"/>
        <v>0.99708693963356765</v>
      </c>
      <c r="AA27" s="64"/>
      <c r="AB27" s="66"/>
      <c r="AC27" s="21" t="s">
        <v>5</v>
      </c>
    </row>
    <row r="28" spans="1:29" ht="12.75" customHeight="1" thickBot="1" x14ac:dyDescent="0.25">
      <c r="A28" s="7"/>
      <c r="B28" s="98">
        <v>9</v>
      </c>
      <c r="C28" s="98"/>
      <c r="D28" s="98"/>
      <c r="E28" s="98"/>
      <c r="F28" s="98"/>
      <c r="G28" s="98"/>
      <c r="H28" s="98"/>
      <c r="I28" s="98"/>
      <c r="J28" s="98"/>
      <c r="K28" s="99"/>
      <c r="L28" s="41" t="s">
        <v>23</v>
      </c>
      <c r="M28" s="51">
        <v>7</v>
      </c>
      <c r="N28" s="57">
        <v>9</v>
      </c>
      <c r="O28" s="46"/>
      <c r="P28" s="29"/>
      <c r="Q28" s="29">
        <v>7035040</v>
      </c>
      <c r="R28" s="29">
        <v>5326435.82</v>
      </c>
      <c r="S28" s="30">
        <f t="shared" si="0"/>
        <v>0.75712942925697657</v>
      </c>
      <c r="T28" s="29">
        <v>7273157.5</v>
      </c>
      <c r="U28" s="29"/>
      <c r="V28" s="67">
        <v>5418019.25</v>
      </c>
      <c r="W28" s="67"/>
      <c r="X28" s="68">
        <f t="shared" si="1"/>
        <v>0.74493357939794369</v>
      </c>
      <c r="Y28" s="67"/>
      <c r="Z28" s="68">
        <f t="shared" si="2"/>
        <v>1.0171941300139424</v>
      </c>
      <c r="AA28" s="67"/>
      <c r="AB28" s="69"/>
      <c r="AC28" s="21" t="s">
        <v>5</v>
      </c>
    </row>
    <row r="29" spans="1:29" ht="12.75" customHeight="1" thickBot="1" x14ac:dyDescent="0.25">
      <c r="A29" s="7"/>
      <c r="B29" s="96">
        <v>8</v>
      </c>
      <c r="C29" s="96"/>
      <c r="D29" s="96"/>
      <c r="E29" s="96"/>
      <c r="F29" s="96"/>
      <c r="G29" s="96"/>
      <c r="H29" s="96"/>
      <c r="I29" s="96"/>
      <c r="J29" s="96"/>
      <c r="K29" s="97"/>
      <c r="L29" s="39" t="s">
        <v>22</v>
      </c>
      <c r="M29" s="48">
        <v>8</v>
      </c>
      <c r="N29" s="54">
        <v>0</v>
      </c>
      <c r="O29" s="43"/>
      <c r="P29" s="35"/>
      <c r="Q29" s="36">
        <f>Q30+Q31</f>
        <v>33020177</v>
      </c>
      <c r="R29" s="36">
        <f>R30+R31</f>
        <v>25077107.789999999</v>
      </c>
      <c r="S29" s="37">
        <f t="shared" si="0"/>
        <v>0.75944801234711734</v>
      </c>
      <c r="T29" s="36">
        <f>T30+T31</f>
        <v>32475722</v>
      </c>
      <c r="U29" s="35"/>
      <c r="V29" s="70">
        <f>V30+V31</f>
        <v>24102902.439999998</v>
      </c>
      <c r="W29" s="71"/>
      <c r="X29" s="72">
        <f t="shared" si="1"/>
        <v>0.74218218889790954</v>
      </c>
      <c r="Y29" s="71"/>
      <c r="Z29" s="72">
        <f t="shared" si="2"/>
        <v>0.96115160655055742</v>
      </c>
      <c r="AA29" s="71"/>
      <c r="AB29" s="73"/>
      <c r="AC29" s="21" t="s">
        <v>5</v>
      </c>
    </row>
    <row r="30" spans="1:29" ht="12.75" customHeight="1" x14ac:dyDescent="0.2">
      <c r="A30" s="7"/>
      <c r="B30" s="98">
        <v>1</v>
      </c>
      <c r="C30" s="98"/>
      <c r="D30" s="98"/>
      <c r="E30" s="98"/>
      <c r="F30" s="98"/>
      <c r="G30" s="98"/>
      <c r="H30" s="98"/>
      <c r="I30" s="98"/>
      <c r="J30" s="98"/>
      <c r="K30" s="99"/>
      <c r="L30" s="40" t="s">
        <v>21</v>
      </c>
      <c r="M30" s="49">
        <v>8</v>
      </c>
      <c r="N30" s="55">
        <v>1</v>
      </c>
      <c r="O30" s="44"/>
      <c r="P30" s="26"/>
      <c r="Q30" s="26">
        <v>31246977</v>
      </c>
      <c r="R30" s="26">
        <v>24151325.359999999</v>
      </c>
      <c r="S30" s="27">
        <f t="shared" si="0"/>
        <v>0.7729171804363667</v>
      </c>
      <c r="T30" s="26">
        <v>31242522</v>
      </c>
      <c r="U30" s="26"/>
      <c r="V30" s="61">
        <v>23099167.219999999</v>
      </c>
      <c r="W30" s="61"/>
      <c r="X30" s="62">
        <f t="shared" si="1"/>
        <v>0.73935027460331149</v>
      </c>
      <c r="Y30" s="61"/>
      <c r="Z30" s="62">
        <f t="shared" si="2"/>
        <v>0.9564347660297513</v>
      </c>
      <c r="AA30" s="61"/>
      <c r="AB30" s="63"/>
      <c r="AC30" s="21" t="s">
        <v>5</v>
      </c>
    </row>
    <row r="31" spans="1:29" ht="21.75" customHeight="1" thickBot="1" x14ac:dyDescent="0.25">
      <c r="A31" s="7"/>
      <c r="B31" s="98">
        <v>4</v>
      </c>
      <c r="C31" s="98"/>
      <c r="D31" s="98"/>
      <c r="E31" s="98"/>
      <c r="F31" s="98"/>
      <c r="G31" s="98"/>
      <c r="H31" s="98"/>
      <c r="I31" s="98"/>
      <c r="J31" s="98"/>
      <c r="K31" s="99"/>
      <c r="L31" s="41" t="s">
        <v>20</v>
      </c>
      <c r="M31" s="51">
        <v>8</v>
      </c>
      <c r="N31" s="57">
        <v>4</v>
      </c>
      <c r="O31" s="46"/>
      <c r="P31" s="29"/>
      <c r="Q31" s="29">
        <v>1773200</v>
      </c>
      <c r="R31" s="29">
        <v>925782.43</v>
      </c>
      <c r="S31" s="30">
        <f t="shared" si="0"/>
        <v>0.52209701669298447</v>
      </c>
      <c r="T31" s="29">
        <v>1233200</v>
      </c>
      <c r="U31" s="29"/>
      <c r="V31" s="67">
        <v>1003735.22</v>
      </c>
      <c r="W31" s="67"/>
      <c r="X31" s="68">
        <f t="shared" si="1"/>
        <v>0.81392735971456376</v>
      </c>
      <c r="Y31" s="67"/>
      <c r="Z31" s="68">
        <f t="shared" si="2"/>
        <v>1.0842020624651516</v>
      </c>
      <c r="AA31" s="67"/>
      <c r="AB31" s="69"/>
      <c r="AC31" s="21" t="s">
        <v>5</v>
      </c>
    </row>
    <row r="32" spans="1:29" ht="12.75" customHeight="1" thickBot="1" x14ac:dyDescent="0.25">
      <c r="A32" s="7"/>
      <c r="B32" s="96">
        <v>10</v>
      </c>
      <c r="C32" s="96"/>
      <c r="D32" s="96"/>
      <c r="E32" s="96"/>
      <c r="F32" s="96"/>
      <c r="G32" s="96"/>
      <c r="H32" s="96"/>
      <c r="I32" s="96"/>
      <c r="J32" s="96"/>
      <c r="K32" s="97"/>
      <c r="L32" s="39" t="s">
        <v>19</v>
      </c>
      <c r="M32" s="48">
        <v>10</v>
      </c>
      <c r="N32" s="54">
        <v>0</v>
      </c>
      <c r="O32" s="43"/>
      <c r="P32" s="35"/>
      <c r="Q32" s="36">
        <f>Q33+Q34+Q35</f>
        <v>4574178.7300000004</v>
      </c>
      <c r="R32" s="36">
        <f>R33+R34+R35</f>
        <v>2731561.54</v>
      </c>
      <c r="S32" s="37">
        <f t="shared" si="0"/>
        <v>0.59716983118409972</v>
      </c>
      <c r="T32" s="36">
        <f>T33+T34+T35</f>
        <v>3601597.71</v>
      </c>
      <c r="U32" s="35"/>
      <c r="V32" s="36">
        <f>V33+V34+V35</f>
        <v>2078173.17</v>
      </c>
      <c r="W32" s="35"/>
      <c r="X32" s="37">
        <f t="shared" si="1"/>
        <v>0.57701424127127177</v>
      </c>
      <c r="Y32" s="35"/>
      <c r="Z32" s="37">
        <f t="shared" si="2"/>
        <v>0.76080042113933111</v>
      </c>
      <c r="AA32" s="35"/>
      <c r="AB32" s="38"/>
      <c r="AC32" s="21" t="s">
        <v>5</v>
      </c>
    </row>
    <row r="33" spans="1:29" ht="12.75" customHeight="1" x14ac:dyDescent="0.2">
      <c r="A33" s="7"/>
      <c r="B33" s="98">
        <v>1</v>
      </c>
      <c r="C33" s="98"/>
      <c r="D33" s="98"/>
      <c r="E33" s="98"/>
      <c r="F33" s="98"/>
      <c r="G33" s="98"/>
      <c r="H33" s="98"/>
      <c r="I33" s="98"/>
      <c r="J33" s="98"/>
      <c r="K33" s="99"/>
      <c r="L33" s="40" t="s">
        <v>18</v>
      </c>
      <c r="M33" s="49">
        <v>10</v>
      </c>
      <c r="N33" s="55">
        <v>1</v>
      </c>
      <c r="O33" s="44"/>
      <c r="P33" s="26"/>
      <c r="Q33" s="26">
        <v>908483.73</v>
      </c>
      <c r="R33" s="26">
        <v>847212.4</v>
      </c>
      <c r="S33" s="27">
        <f t="shared" si="0"/>
        <v>0.93255649168312571</v>
      </c>
      <c r="T33" s="26">
        <v>496100</v>
      </c>
      <c r="U33" s="26"/>
      <c r="V33" s="26">
        <v>376272.93</v>
      </c>
      <c r="W33" s="26"/>
      <c r="X33" s="27">
        <f t="shared" si="1"/>
        <v>0.75846186252771619</v>
      </c>
      <c r="Y33" s="26"/>
      <c r="Z33" s="27">
        <f t="shared" si="2"/>
        <v>0.44413057457610394</v>
      </c>
      <c r="AA33" s="26"/>
      <c r="AB33" s="28"/>
      <c r="AC33" s="21" t="s">
        <v>5</v>
      </c>
    </row>
    <row r="34" spans="1:29" ht="12.75" customHeight="1" x14ac:dyDescent="0.2">
      <c r="A34" s="7"/>
      <c r="B34" s="98">
        <v>3</v>
      </c>
      <c r="C34" s="98"/>
      <c r="D34" s="98"/>
      <c r="E34" s="98"/>
      <c r="F34" s="98"/>
      <c r="G34" s="98"/>
      <c r="H34" s="98"/>
      <c r="I34" s="98"/>
      <c r="J34" s="98"/>
      <c r="K34" s="99"/>
      <c r="L34" s="10" t="s">
        <v>17</v>
      </c>
      <c r="M34" s="50">
        <v>10</v>
      </c>
      <c r="N34" s="56">
        <v>3</v>
      </c>
      <c r="O34" s="45"/>
      <c r="P34" s="9"/>
      <c r="Q34" s="9">
        <v>2668895</v>
      </c>
      <c r="R34" s="9">
        <v>1256986.8</v>
      </c>
      <c r="S34" s="19">
        <f t="shared" si="0"/>
        <v>0.4709764902703179</v>
      </c>
      <c r="T34" s="9">
        <v>1919697.71</v>
      </c>
      <c r="U34" s="9"/>
      <c r="V34" s="9">
        <v>1249107.08</v>
      </c>
      <c r="W34" s="9"/>
      <c r="X34" s="19">
        <f t="shared" si="1"/>
        <v>0.65067904883837158</v>
      </c>
      <c r="Y34" s="9"/>
      <c r="Z34" s="19">
        <f t="shared" si="2"/>
        <v>0.99373126273084178</v>
      </c>
      <c r="AA34" s="9"/>
      <c r="AB34" s="8"/>
      <c r="AC34" s="21" t="s">
        <v>5</v>
      </c>
    </row>
    <row r="35" spans="1:29" ht="12.75" customHeight="1" thickBot="1" x14ac:dyDescent="0.25">
      <c r="A35" s="7"/>
      <c r="B35" s="98">
        <v>4</v>
      </c>
      <c r="C35" s="98"/>
      <c r="D35" s="98"/>
      <c r="E35" s="98"/>
      <c r="F35" s="98"/>
      <c r="G35" s="98"/>
      <c r="H35" s="98"/>
      <c r="I35" s="98"/>
      <c r="J35" s="98"/>
      <c r="K35" s="99"/>
      <c r="L35" s="41" t="s">
        <v>16</v>
      </c>
      <c r="M35" s="51">
        <v>10</v>
      </c>
      <c r="N35" s="57">
        <v>4</v>
      </c>
      <c r="O35" s="46"/>
      <c r="P35" s="29"/>
      <c r="Q35" s="29">
        <v>996800</v>
      </c>
      <c r="R35" s="29">
        <v>627362.34</v>
      </c>
      <c r="S35" s="30">
        <f t="shared" si="0"/>
        <v>0.62937634430176559</v>
      </c>
      <c r="T35" s="29">
        <v>1185800</v>
      </c>
      <c r="U35" s="29"/>
      <c r="V35" s="29">
        <v>452793.16</v>
      </c>
      <c r="W35" s="29"/>
      <c r="X35" s="30">
        <f t="shared" si="1"/>
        <v>0.38184614606173045</v>
      </c>
      <c r="Y35" s="29"/>
      <c r="Z35" s="30">
        <f t="shared" si="2"/>
        <v>0.72174105956057233</v>
      </c>
      <c r="AA35" s="29"/>
      <c r="AB35" s="31"/>
      <c r="AC35" s="21" t="s">
        <v>5</v>
      </c>
    </row>
    <row r="36" spans="1:29" ht="12.75" customHeight="1" thickBot="1" x14ac:dyDescent="0.25">
      <c r="A36" s="7"/>
      <c r="B36" s="96">
        <v>11</v>
      </c>
      <c r="C36" s="96"/>
      <c r="D36" s="96"/>
      <c r="E36" s="96"/>
      <c r="F36" s="96"/>
      <c r="G36" s="96"/>
      <c r="H36" s="96"/>
      <c r="I36" s="96"/>
      <c r="J36" s="96"/>
      <c r="K36" s="97"/>
      <c r="L36" s="39" t="s">
        <v>15</v>
      </c>
      <c r="M36" s="48">
        <v>11</v>
      </c>
      <c r="N36" s="54">
        <v>0</v>
      </c>
      <c r="O36" s="43"/>
      <c r="P36" s="35"/>
      <c r="Q36" s="36">
        <f>Q37</f>
        <v>8795960</v>
      </c>
      <c r="R36" s="36">
        <f>R37</f>
        <v>5354579.91</v>
      </c>
      <c r="S36" s="37">
        <f t="shared" si="0"/>
        <v>0.60875446341274864</v>
      </c>
      <c r="T36" s="36">
        <f>T37</f>
        <v>6680379</v>
      </c>
      <c r="U36" s="35"/>
      <c r="V36" s="36">
        <f>V37</f>
        <v>5900680.5599999996</v>
      </c>
      <c r="W36" s="35"/>
      <c r="X36" s="37">
        <f t="shared" si="1"/>
        <v>0.88328529863350558</v>
      </c>
      <c r="Y36" s="35"/>
      <c r="Z36" s="37">
        <f t="shared" si="2"/>
        <v>1.1019875805719368</v>
      </c>
      <c r="AA36" s="35"/>
      <c r="AB36" s="38"/>
      <c r="AC36" s="21" t="s">
        <v>5</v>
      </c>
    </row>
    <row r="37" spans="1:29" ht="12.75" customHeight="1" thickBot="1" x14ac:dyDescent="0.25">
      <c r="A37" s="7"/>
      <c r="B37" s="98">
        <v>1</v>
      </c>
      <c r="C37" s="98"/>
      <c r="D37" s="98"/>
      <c r="E37" s="98"/>
      <c r="F37" s="98"/>
      <c r="G37" s="98"/>
      <c r="H37" s="98"/>
      <c r="I37" s="98"/>
      <c r="J37" s="98"/>
      <c r="K37" s="99"/>
      <c r="L37" s="42" t="s">
        <v>14</v>
      </c>
      <c r="M37" s="52">
        <v>11</v>
      </c>
      <c r="N37" s="58">
        <v>1</v>
      </c>
      <c r="O37" s="47"/>
      <c r="P37" s="32"/>
      <c r="Q37" s="32">
        <v>8795960</v>
      </c>
      <c r="R37" s="32">
        <v>5354579.91</v>
      </c>
      <c r="S37" s="33">
        <f t="shared" si="0"/>
        <v>0.60875446341274864</v>
      </c>
      <c r="T37" s="32">
        <v>6680379</v>
      </c>
      <c r="U37" s="32"/>
      <c r="V37" s="32">
        <v>5900680.5599999996</v>
      </c>
      <c r="W37" s="32"/>
      <c r="X37" s="33">
        <f t="shared" si="1"/>
        <v>0.88328529863350558</v>
      </c>
      <c r="Y37" s="32"/>
      <c r="Z37" s="33">
        <f t="shared" si="2"/>
        <v>1.1019875805719368</v>
      </c>
      <c r="AA37" s="32"/>
      <c r="AB37" s="34"/>
      <c r="AC37" s="21" t="s">
        <v>5</v>
      </c>
    </row>
    <row r="38" spans="1:29" ht="12.75" customHeight="1" thickBot="1" x14ac:dyDescent="0.25">
      <c r="A38" s="7"/>
      <c r="B38" s="96">
        <v>12</v>
      </c>
      <c r="C38" s="96"/>
      <c r="D38" s="96"/>
      <c r="E38" s="96"/>
      <c r="F38" s="96"/>
      <c r="G38" s="96"/>
      <c r="H38" s="96"/>
      <c r="I38" s="96"/>
      <c r="J38" s="96"/>
      <c r="K38" s="97"/>
      <c r="L38" s="39" t="s">
        <v>13</v>
      </c>
      <c r="M38" s="48">
        <v>12</v>
      </c>
      <c r="N38" s="54">
        <v>0</v>
      </c>
      <c r="O38" s="43"/>
      <c r="P38" s="35"/>
      <c r="Q38" s="36">
        <f>Q39</f>
        <v>150000</v>
      </c>
      <c r="R38" s="36">
        <f>R39</f>
        <v>150000</v>
      </c>
      <c r="S38" s="37">
        <f t="shared" si="0"/>
        <v>1</v>
      </c>
      <c r="T38" s="36">
        <f>T39</f>
        <v>258000</v>
      </c>
      <c r="U38" s="35"/>
      <c r="V38" s="36">
        <f>V39</f>
        <v>258000</v>
      </c>
      <c r="W38" s="35"/>
      <c r="X38" s="37">
        <f t="shared" si="1"/>
        <v>1</v>
      </c>
      <c r="Y38" s="35"/>
      <c r="Z38" s="37">
        <f t="shared" si="2"/>
        <v>1.72</v>
      </c>
      <c r="AA38" s="35"/>
      <c r="AB38" s="38"/>
      <c r="AC38" s="21" t="s">
        <v>5</v>
      </c>
    </row>
    <row r="39" spans="1:29" ht="12.75" customHeight="1" thickBot="1" x14ac:dyDescent="0.25">
      <c r="A39" s="7"/>
      <c r="B39" s="98">
        <v>2</v>
      </c>
      <c r="C39" s="98"/>
      <c r="D39" s="98"/>
      <c r="E39" s="98"/>
      <c r="F39" s="98"/>
      <c r="G39" s="98"/>
      <c r="H39" s="98"/>
      <c r="I39" s="98"/>
      <c r="J39" s="98"/>
      <c r="K39" s="99"/>
      <c r="L39" s="42" t="s">
        <v>12</v>
      </c>
      <c r="M39" s="52">
        <v>12</v>
      </c>
      <c r="N39" s="58">
        <v>2</v>
      </c>
      <c r="O39" s="47"/>
      <c r="P39" s="32"/>
      <c r="Q39" s="32">
        <v>150000</v>
      </c>
      <c r="R39" s="32">
        <v>150000</v>
      </c>
      <c r="S39" s="33">
        <f t="shared" si="0"/>
        <v>1</v>
      </c>
      <c r="T39" s="32">
        <v>258000</v>
      </c>
      <c r="U39" s="32"/>
      <c r="V39" s="32">
        <v>258000</v>
      </c>
      <c r="W39" s="32"/>
      <c r="X39" s="33">
        <f t="shared" si="1"/>
        <v>1</v>
      </c>
      <c r="Y39" s="32"/>
      <c r="Z39" s="33">
        <f t="shared" si="2"/>
        <v>1.72</v>
      </c>
      <c r="AA39" s="32"/>
      <c r="AB39" s="34"/>
      <c r="AC39" s="21" t="s">
        <v>5</v>
      </c>
    </row>
    <row r="40" spans="1:29" ht="28.5" customHeight="1" thickBot="1" x14ac:dyDescent="0.25">
      <c r="A40" s="7"/>
      <c r="B40" s="96">
        <v>13</v>
      </c>
      <c r="C40" s="96"/>
      <c r="D40" s="96"/>
      <c r="E40" s="96"/>
      <c r="F40" s="96"/>
      <c r="G40" s="96"/>
      <c r="H40" s="96"/>
      <c r="I40" s="96"/>
      <c r="J40" s="96"/>
      <c r="K40" s="97"/>
      <c r="L40" s="39" t="s">
        <v>11</v>
      </c>
      <c r="M40" s="48">
        <v>13</v>
      </c>
      <c r="N40" s="54">
        <v>0</v>
      </c>
      <c r="O40" s="43"/>
      <c r="P40" s="35"/>
      <c r="Q40" s="36">
        <f>Q41</f>
        <v>49645</v>
      </c>
      <c r="R40" s="36">
        <f>R41</f>
        <v>2025.21</v>
      </c>
      <c r="S40" s="37">
        <f t="shared" si="0"/>
        <v>4.079383623728472E-2</v>
      </c>
      <c r="T40" s="36">
        <f>T41</f>
        <v>30000</v>
      </c>
      <c r="U40" s="35"/>
      <c r="V40" s="36">
        <f>V41</f>
        <v>20424.53</v>
      </c>
      <c r="W40" s="35"/>
      <c r="X40" s="37">
        <f t="shared" si="1"/>
        <v>0.68081766666666665</v>
      </c>
      <c r="Y40" s="35"/>
      <c r="Z40" s="37">
        <f t="shared" si="2"/>
        <v>10.085141787765219</v>
      </c>
      <c r="AA40" s="35"/>
      <c r="AB40" s="38"/>
      <c r="AC40" s="21" t="s">
        <v>5</v>
      </c>
    </row>
    <row r="41" spans="1:29" ht="21.75" customHeight="1" thickBot="1" x14ac:dyDescent="0.25">
      <c r="A41" s="7"/>
      <c r="B41" s="98">
        <v>1</v>
      </c>
      <c r="C41" s="98"/>
      <c r="D41" s="98"/>
      <c r="E41" s="98"/>
      <c r="F41" s="98"/>
      <c r="G41" s="98"/>
      <c r="H41" s="98"/>
      <c r="I41" s="98"/>
      <c r="J41" s="98"/>
      <c r="K41" s="99"/>
      <c r="L41" s="42" t="s">
        <v>10</v>
      </c>
      <c r="M41" s="52">
        <v>13</v>
      </c>
      <c r="N41" s="58">
        <v>1</v>
      </c>
      <c r="O41" s="47"/>
      <c r="P41" s="32"/>
      <c r="Q41" s="32">
        <v>49645</v>
      </c>
      <c r="R41" s="32">
        <v>2025.21</v>
      </c>
      <c r="S41" s="33">
        <f t="shared" si="0"/>
        <v>4.079383623728472E-2</v>
      </c>
      <c r="T41" s="32">
        <v>30000</v>
      </c>
      <c r="U41" s="32"/>
      <c r="V41" s="32">
        <v>20424.53</v>
      </c>
      <c r="W41" s="32"/>
      <c r="X41" s="33">
        <f t="shared" si="1"/>
        <v>0.68081766666666665</v>
      </c>
      <c r="Y41" s="32"/>
      <c r="Z41" s="33">
        <f t="shared" si="2"/>
        <v>10.085141787765219</v>
      </c>
      <c r="AA41" s="32"/>
      <c r="AB41" s="34"/>
      <c r="AC41" s="21" t="s">
        <v>5</v>
      </c>
    </row>
    <row r="42" spans="1:29" ht="43.5" customHeight="1" thickBot="1" x14ac:dyDescent="0.25">
      <c r="A42" s="7"/>
      <c r="B42" s="96">
        <v>14</v>
      </c>
      <c r="C42" s="96"/>
      <c r="D42" s="96"/>
      <c r="E42" s="96"/>
      <c r="F42" s="96"/>
      <c r="G42" s="96"/>
      <c r="H42" s="96"/>
      <c r="I42" s="96"/>
      <c r="J42" s="96"/>
      <c r="K42" s="97"/>
      <c r="L42" s="39" t="s">
        <v>9</v>
      </c>
      <c r="M42" s="48">
        <v>14</v>
      </c>
      <c r="N42" s="54">
        <v>0</v>
      </c>
      <c r="O42" s="43"/>
      <c r="P42" s="35"/>
      <c r="Q42" s="36">
        <f>Q43+Q44</f>
        <v>7374560.75</v>
      </c>
      <c r="R42" s="36">
        <f>R43+R44</f>
        <v>4359638.32</v>
      </c>
      <c r="S42" s="37">
        <f t="shared" si="0"/>
        <v>0.59117260916184067</v>
      </c>
      <c r="T42" s="36">
        <f>T43+T44</f>
        <v>5175950</v>
      </c>
      <c r="U42" s="35"/>
      <c r="V42" s="36">
        <f>V43+V44</f>
        <v>4605160</v>
      </c>
      <c r="W42" s="35"/>
      <c r="X42" s="37">
        <f t="shared" si="1"/>
        <v>0.88972265960838104</v>
      </c>
      <c r="Y42" s="35"/>
      <c r="Z42" s="37">
        <f t="shared" si="2"/>
        <v>1.0563169836529007</v>
      </c>
      <c r="AA42" s="35"/>
      <c r="AB42" s="38"/>
      <c r="AC42" s="21" t="s">
        <v>5</v>
      </c>
    </row>
    <row r="43" spans="1:29" ht="32.25" customHeight="1" x14ac:dyDescent="0.2">
      <c r="A43" s="7"/>
      <c r="B43" s="98">
        <v>1</v>
      </c>
      <c r="C43" s="98"/>
      <c r="D43" s="98"/>
      <c r="E43" s="98"/>
      <c r="F43" s="98"/>
      <c r="G43" s="98"/>
      <c r="H43" s="98"/>
      <c r="I43" s="98"/>
      <c r="J43" s="98"/>
      <c r="K43" s="99"/>
      <c r="L43" s="40" t="s">
        <v>8</v>
      </c>
      <c r="M43" s="49">
        <v>14</v>
      </c>
      <c r="N43" s="55">
        <v>1</v>
      </c>
      <c r="O43" s="44"/>
      <c r="P43" s="26"/>
      <c r="Q43" s="26">
        <v>3193900</v>
      </c>
      <c r="R43" s="26">
        <v>1707600</v>
      </c>
      <c r="S43" s="27">
        <f t="shared" si="0"/>
        <v>0.53464416544037074</v>
      </c>
      <c r="T43" s="26">
        <v>2891350</v>
      </c>
      <c r="U43" s="26"/>
      <c r="V43" s="26">
        <v>2528560</v>
      </c>
      <c r="W43" s="26"/>
      <c r="X43" s="27">
        <f t="shared" si="1"/>
        <v>0.87452574057101351</v>
      </c>
      <c r="Y43" s="26"/>
      <c r="Z43" s="27">
        <f t="shared" si="2"/>
        <v>1.4807683298196299</v>
      </c>
      <c r="AA43" s="26"/>
      <c r="AB43" s="28"/>
      <c r="AC43" s="21" t="s">
        <v>5</v>
      </c>
    </row>
    <row r="44" spans="1:29" ht="39.75" customHeight="1" thickBot="1" x14ac:dyDescent="0.25">
      <c r="A44" s="7"/>
      <c r="B44" s="98">
        <v>3</v>
      </c>
      <c r="C44" s="98"/>
      <c r="D44" s="98"/>
      <c r="E44" s="98"/>
      <c r="F44" s="98"/>
      <c r="G44" s="98"/>
      <c r="H44" s="98"/>
      <c r="I44" s="98"/>
      <c r="J44" s="98"/>
      <c r="K44" s="99"/>
      <c r="L44" s="10" t="s">
        <v>7</v>
      </c>
      <c r="M44" s="53">
        <v>14</v>
      </c>
      <c r="N44" s="59">
        <v>3</v>
      </c>
      <c r="O44" s="45"/>
      <c r="P44" s="9"/>
      <c r="Q44" s="9">
        <v>4180660.75</v>
      </c>
      <c r="R44" s="9">
        <v>2652038.3199999998</v>
      </c>
      <c r="S44" s="19">
        <f t="shared" si="0"/>
        <v>0.63435865251682999</v>
      </c>
      <c r="T44" s="9">
        <v>2284600</v>
      </c>
      <c r="U44" s="9"/>
      <c r="V44" s="9">
        <v>2076600</v>
      </c>
      <c r="W44" s="9"/>
      <c r="X44" s="19">
        <f t="shared" si="1"/>
        <v>0.9089556158627331</v>
      </c>
      <c r="Y44" s="9"/>
      <c r="Z44" s="19">
        <f t="shared" si="2"/>
        <v>0.78302035997730235</v>
      </c>
      <c r="AA44" s="9"/>
      <c r="AB44" s="8"/>
      <c r="AC44" s="21" t="s">
        <v>5</v>
      </c>
    </row>
    <row r="45" spans="1:29" ht="12.75" customHeight="1" thickBot="1" x14ac:dyDescent="0.25">
      <c r="A45" s="7"/>
      <c r="B45" s="6"/>
      <c r="C45" s="6"/>
      <c r="D45" s="6"/>
      <c r="E45" s="6"/>
      <c r="F45" s="6"/>
      <c r="G45" s="6"/>
      <c r="H45" s="6"/>
      <c r="I45" s="6"/>
      <c r="J45" s="6"/>
      <c r="K45" s="6"/>
      <c r="L45" s="92" t="s">
        <v>6</v>
      </c>
      <c r="M45" s="93"/>
      <c r="N45" s="93"/>
      <c r="O45" s="22"/>
      <c r="P45" s="22"/>
      <c r="Q45" s="23">
        <f>Q8+Q14+Q16+Q21+Q24+Q29+Q32+Q36+Q38+Q40+Q42</f>
        <v>312899578.04000002</v>
      </c>
      <c r="R45" s="23">
        <f>R8+R14+R16+R21+R24+R29+R32+R36+R38+R40+R42</f>
        <v>226951811.78999996</v>
      </c>
      <c r="S45" s="24">
        <f t="shared" si="0"/>
        <v>0.72531836959200757</v>
      </c>
      <c r="T45" s="23">
        <f>T8+T14+T16+T21+T24+T29+T32+T36+T38+T40+T42</f>
        <v>309356206.81</v>
      </c>
      <c r="U45" s="23"/>
      <c r="V45" s="23">
        <f>V8+V14+V16+V21+V24+V29+V32+V36+V38+V40+V42</f>
        <v>218785776.84999996</v>
      </c>
      <c r="W45" s="23"/>
      <c r="X45" s="24">
        <f t="shared" si="1"/>
        <v>0.70722931052866678</v>
      </c>
      <c r="Y45" s="23"/>
      <c r="Z45" s="24">
        <f t="shared" si="2"/>
        <v>0.96401863957113465</v>
      </c>
      <c r="AA45" s="23"/>
      <c r="AB45" s="25"/>
      <c r="AC45" s="5" t="s">
        <v>5</v>
      </c>
    </row>
    <row r="46" spans="1:29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0"/>
      <c r="AA46" s="2"/>
      <c r="AB46" s="2"/>
      <c r="AC46" s="2"/>
    </row>
    <row r="47" spans="1:29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0"/>
      <c r="AA47" s="2"/>
      <c r="AB47" s="2"/>
      <c r="AC47" s="2"/>
    </row>
    <row r="48" spans="1:29" ht="12.75" customHeight="1" x14ac:dyDescent="0.2">
      <c r="A48" s="79" t="s">
        <v>4</v>
      </c>
      <c r="B48" s="3"/>
      <c r="C48" s="3"/>
      <c r="D48" s="3"/>
      <c r="E48" s="3"/>
      <c r="F48" s="3"/>
      <c r="G48" s="3"/>
      <c r="H48" s="3"/>
      <c r="I48" s="3"/>
      <c r="J48" s="3"/>
      <c r="K48" s="4"/>
      <c r="L48" s="79"/>
      <c r="M48" s="79"/>
      <c r="N48" s="79"/>
      <c r="O48" s="79"/>
      <c r="P48" s="60"/>
      <c r="Q48" s="60"/>
      <c r="R48" s="60"/>
      <c r="S48" s="60"/>
      <c r="T48" s="79"/>
      <c r="U48" s="60"/>
      <c r="V48" s="80" t="s">
        <v>3</v>
      </c>
      <c r="W48" s="80" t="s">
        <v>3</v>
      </c>
      <c r="X48" s="79"/>
      <c r="Y48" s="2"/>
      <c r="Z48" s="3"/>
      <c r="AA48" s="3"/>
      <c r="AB48" s="2"/>
      <c r="AC48" s="2"/>
    </row>
    <row r="49" spans="1:29" ht="11.2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79"/>
      <c r="M49" s="79"/>
      <c r="N49" s="79"/>
      <c r="O49" s="81"/>
      <c r="P49" s="82" t="s">
        <v>2</v>
      </c>
      <c r="Q49" s="83"/>
      <c r="R49" s="83"/>
      <c r="S49" s="83"/>
      <c r="T49" s="79"/>
      <c r="U49" s="60"/>
      <c r="V49" s="82" t="s">
        <v>1</v>
      </c>
      <c r="W49" s="84" t="s">
        <v>1</v>
      </c>
      <c r="X49" s="79"/>
      <c r="Y49" s="2"/>
      <c r="Z49" s="3"/>
      <c r="AA49" s="3"/>
      <c r="AB49" s="2"/>
      <c r="AC49" s="2"/>
    </row>
    <row r="50" spans="1:29" ht="12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2"/>
      <c r="AC50" s="2"/>
    </row>
    <row r="51" spans="1:29" ht="12.75" customHeight="1" x14ac:dyDescent="0.2">
      <c r="A51" s="2" t="s">
        <v>0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</sheetData>
  <mergeCells count="54">
    <mergeCell ref="B44:K44"/>
    <mergeCell ref="B26:K26"/>
    <mergeCell ref="B35:K35"/>
    <mergeCell ref="B37:K37"/>
    <mergeCell ref="B39:K39"/>
    <mergeCell ref="B41:K41"/>
    <mergeCell ref="B43:K43"/>
    <mergeCell ref="B28:K28"/>
    <mergeCell ref="B30:K30"/>
    <mergeCell ref="B31:K31"/>
    <mergeCell ref="B33:K33"/>
    <mergeCell ref="B34:K34"/>
    <mergeCell ref="B20:K20"/>
    <mergeCell ref="B22:K22"/>
    <mergeCell ref="B23:K23"/>
    <mergeCell ref="B25:K25"/>
    <mergeCell ref="B27:K27"/>
    <mergeCell ref="B13:K13"/>
    <mergeCell ref="B15:K15"/>
    <mergeCell ref="B17:K17"/>
    <mergeCell ref="B18:K18"/>
    <mergeCell ref="B19:K19"/>
    <mergeCell ref="L45:N45"/>
    <mergeCell ref="B8:K8"/>
    <mergeCell ref="B14:K14"/>
    <mergeCell ref="B16:K16"/>
    <mergeCell ref="B21:K21"/>
    <mergeCell ref="B24:K24"/>
    <mergeCell ref="B29:K29"/>
    <mergeCell ref="B32:K32"/>
    <mergeCell ref="B36:K36"/>
    <mergeCell ref="B38:K38"/>
    <mergeCell ref="B40:K40"/>
    <mergeCell ref="B42:K42"/>
    <mergeCell ref="B9:K9"/>
    <mergeCell ref="B10:K10"/>
    <mergeCell ref="B11:K11"/>
    <mergeCell ref="B12:K12"/>
    <mergeCell ref="R5:R6"/>
    <mergeCell ref="S5:S6"/>
    <mergeCell ref="A2:AB2"/>
    <mergeCell ref="AB5:AB6"/>
    <mergeCell ref="W5:W6"/>
    <mergeCell ref="Y5:Y6"/>
    <mergeCell ref="AA5:AA6"/>
    <mergeCell ref="Z5:Z6"/>
    <mergeCell ref="T5:T6"/>
    <mergeCell ref="U5:U6"/>
    <mergeCell ref="V5:V6"/>
    <mergeCell ref="X5:X6"/>
    <mergeCell ref="Q5:Q6"/>
    <mergeCell ref="L5:L6"/>
    <mergeCell ref="M5:M6"/>
    <mergeCell ref="N5:N6"/>
  </mergeCells>
  <pageMargins left="0.78740157480314998" right="0.39370078740157499" top="0.78740157480314998" bottom="0.39370078740157499" header="0.499999992490753" footer="0.499999992490753"/>
  <pageSetup paperSize="9" scale="82" fitToHeight="0" orientation="landscape" verticalDpi="0" r:id="rId1"/>
  <headerFooter alignWithMargins="0">
    <oddHeader>&amp;CСтраница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об исполнении бюджета</vt:lpstr>
      <vt:lpstr>'Сведения об исполнении бюджета'!Заголовки_для_печати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Татьяна</cp:lastModifiedBy>
  <cp:lastPrinted>2016-10-10T11:25:43Z</cp:lastPrinted>
  <dcterms:created xsi:type="dcterms:W3CDTF">2016-09-30T05:58:50Z</dcterms:created>
  <dcterms:modified xsi:type="dcterms:W3CDTF">2016-10-10T11:26:46Z</dcterms:modified>
</cp:coreProperties>
</file>