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320" windowHeight="9270"/>
  </bookViews>
  <sheets>
    <sheet name="Лист1" sheetId="1" r:id="rId1"/>
  </sheets>
  <definedNames>
    <definedName name="_xlnm.Print_Titles" localSheetId="0">Лист1!$A:$B</definedName>
  </definedNames>
  <calcPr calcId="124519"/>
</workbook>
</file>

<file path=xl/calcChain.xml><?xml version="1.0" encoding="utf-8"?>
<calcChain xmlns="http://schemas.openxmlformats.org/spreadsheetml/2006/main">
  <c r="H24" i="1"/>
  <c r="I24"/>
  <c r="J24"/>
  <c r="G24"/>
  <c r="N32" l="1"/>
  <c r="N31"/>
  <c r="N30"/>
  <c r="N29"/>
  <c r="N26"/>
  <c r="N25"/>
  <c r="N23"/>
  <c r="N22"/>
  <c r="N21"/>
  <c r="N20"/>
  <c r="N19"/>
  <c r="N18"/>
  <c r="N17"/>
  <c r="N16"/>
  <c r="N15"/>
  <c r="N13"/>
  <c r="N12"/>
  <c r="N11"/>
  <c r="M11"/>
  <c r="M12"/>
  <c r="M13"/>
  <c r="M15"/>
  <c r="M16"/>
  <c r="M17"/>
  <c r="M18"/>
  <c r="M19"/>
  <c r="M20"/>
  <c r="M21"/>
  <c r="M22"/>
  <c r="M23"/>
  <c r="M25"/>
  <c r="M26"/>
  <c r="M29"/>
  <c r="M30"/>
  <c r="M31"/>
  <c r="M32"/>
  <c r="L32" l="1"/>
  <c r="L31"/>
  <c r="L30"/>
  <c r="L29"/>
  <c r="L26"/>
  <c r="L25"/>
  <c r="L23"/>
  <c r="L22"/>
  <c r="L21"/>
  <c r="L20"/>
  <c r="L19"/>
  <c r="L18"/>
  <c r="L17"/>
  <c r="L16"/>
  <c r="L15"/>
  <c r="L13"/>
  <c r="L12"/>
  <c r="L11"/>
  <c r="K11"/>
  <c r="K12"/>
  <c r="K13"/>
  <c r="K15"/>
  <c r="K16"/>
  <c r="K17"/>
  <c r="K18"/>
  <c r="K19"/>
  <c r="K20"/>
  <c r="K21"/>
  <c r="K22"/>
  <c r="K23"/>
  <c r="K25"/>
  <c r="K26"/>
  <c r="K29"/>
  <c r="K30"/>
  <c r="K31"/>
  <c r="K32"/>
  <c r="C14"/>
  <c r="D14"/>
  <c r="E14"/>
  <c r="F14"/>
  <c r="N14" s="1"/>
  <c r="L14"/>
  <c r="D24"/>
  <c r="E24"/>
  <c r="F24"/>
  <c r="L24"/>
  <c r="C24"/>
  <c r="D28"/>
  <c r="D27" s="1"/>
  <c r="E28"/>
  <c r="F28"/>
  <c r="G28"/>
  <c r="G27" s="1"/>
  <c r="H28"/>
  <c r="H27" s="1"/>
  <c r="I28"/>
  <c r="I27" s="1"/>
  <c r="J28"/>
  <c r="J27" s="1"/>
  <c r="C28"/>
  <c r="C27" s="1"/>
  <c r="L27" l="1"/>
  <c r="L28"/>
  <c r="K27"/>
  <c r="K28"/>
  <c r="F27"/>
  <c r="N27" s="1"/>
  <c r="N28"/>
  <c r="E27"/>
  <c r="M27" s="1"/>
  <c r="M28"/>
  <c r="N24"/>
  <c r="K24"/>
  <c r="M24"/>
  <c r="M14"/>
  <c r="K14"/>
  <c r="I10"/>
  <c r="I8" s="1"/>
  <c r="E10"/>
  <c r="C10"/>
  <c r="C8" s="1"/>
  <c r="H10"/>
  <c r="F10"/>
  <c r="D10"/>
  <c r="D8" s="1"/>
  <c r="J10"/>
  <c r="J8" s="1"/>
  <c r="G10"/>
  <c r="H8" l="1"/>
  <c r="L8" s="1"/>
  <c r="L10"/>
  <c r="G8"/>
  <c r="K8" s="1"/>
  <c r="K10"/>
  <c r="F8"/>
  <c r="N8" s="1"/>
  <c r="N10"/>
  <c r="E8"/>
  <c r="M8" s="1"/>
  <c r="M10"/>
</calcChain>
</file>

<file path=xl/sharedStrings.xml><?xml version="1.0" encoding="utf-8"?>
<sst xmlns="http://schemas.openxmlformats.org/spreadsheetml/2006/main" count="71" uniqueCount="59">
  <si>
    <t xml:space="preserve">Наименование показателя </t>
  </si>
  <si>
    <t>Консолидированный бюджет района</t>
  </si>
  <si>
    <t xml:space="preserve">Бюджет муниципального района </t>
  </si>
  <si>
    <t>Утвержденные бюджетные назначения</t>
  </si>
  <si>
    <t xml:space="preserve">Исполнено </t>
  </si>
  <si>
    <t>Доходы бюджета - ИТОГО</t>
  </si>
  <si>
    <t>НАЛОГОВЫЕ И НЕНАЛОГОВЫЕ ДОХОДЫ</t>
  </si>
  <si>
    <t>НАЛОГИ НА ПРИБЫЛЬ, ДОХОДЫ</t>
  </si>
  <si>
    <t xml:space="preserve">в том числе: 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</si>
  <si>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</si>
  <si>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</si>
  <si>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</si>
  <si>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</si>
  <si>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</si>
  <si>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</si>
  <si>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</si>
  <si>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</si>
  <si>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</si>
  <si>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</si>
  <si>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</si>
  <si>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</si>
  <si>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</si>
  <si>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</si>
  <si>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</si>
  <si>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</si>
  <si>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</si>
  <si>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</si>
  <si>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</si>
  <si>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</si>
  <si>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</si>
  <si>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 xml:space="preserve"> 000 1000000000 0000 000</t>
  </si>
  <si>
    <t xml:space="preserve"> 000 1010000000 0000 000</t>
  </si>
  <si>
    <t xml:space="preserve"> 000 1010200001 0000 110</t>
  </si>
  <si>
    <t xml:space="preserve"> 000 1030200001 0000 110</t>
  </si>
  <si>
    <t xml:space="preserve"> 000 1050200002 0000 110</t>
  </si>
  <si>
    <t xml:space="preserve"> 000 1060100000 0000 110</t>
  </si>
  <si>
    <t xml:space="preserve"> 000 1060103010 0000 110</t>
  </si>
  <si>
    <t xml:space="preserve"> 000 1060401102 0000 110</t>
  </si>
  <si>
    <t xml:space="preserve"> 000 1060603000 0000 110</t>
  </si>
  <si>
    <t xml:space="preserve"> 000 1080300001 0000 110</t>
  </si>
  <si>
    <t xml:space="preserve"> 000 1110500000 0000 120</t>
  </si>
  <si>
    <t xml:space="preserve"> 000 1120100001 0000 120</t>
  </si>
  <si>
    <t xml:space="preserve"> 000 1130100000 0000 130</t>
  </si>
  <si>
    <t xml:space="preserve"> 000 1140200000 0000 000</t>
  </si>
  <si>
    <t xml:space="preserve"> 000 1160100001 0000 140</t>
  </si>
  <si>
    <t xml:space="preserve"> 000 1170100000 0000 180</t>
  </si>
  <si>
    <t xml:space="preserve"> 000 1170105005 0000 180</t>
  </si>
  <si>
    <t xml:space="preserve"> 000 1171500000 0000 150</t>
  </si>
  <si>
    <t xml:space="preserve"> 000 2020000000 0000 000</t>
  </si>
  <si>
    <t xml:space="preserve"> 000 2021000000 0000 150</t>
  </si>
  <si>
    <t xml:space="preserve"> 000 2021500100 0000 150</t>
  </si>
  <si>
    <t xml:space="preserve"> 000 2022516900 0000 150</t>
  </si>
  <si>
    <t xml:space="preserve"> 000 2023002400 0000 150</t>
  </si>
  <si>
    <t xml:space="preserve"> 000 2024001400 0000 150</t>
  </si>
  <si>
    <t xml:space="preserve">на 01.04.2021 года </t>
  </si>
  <si>
    <t xml:space="preserve">на 01.04.2022 года </t>
  </si>
  <si>
    <t>% выполнения к плану 2022 года</t>
  </si>
  <si>
    <t>% выполнения к исполнению 2021 года</t>
  </si>
  <si>
    <t>ИНФОРМАЦИЯ ОБ ИСПОЛНЕНИИ ДОХОДОВ ПО ЛЫСОГОРСКОМУ МУНИЦИПАЛЬНОМУ РАЙОНУ НА 01.04.2022 ГОДА</t>
  </si>
</sst>
</file>

<file path=xl/styles.xml><?xml version="1.0" encoding="utf-8"?>
<styleSheet xmlns="http://schemas.openxmlformats.org/spreadsheetml/2006/main">
  <fonts count="7">
    <font>
      <sz val="11"/>
      <color theme="1"/>
      <name val="Times New Roman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/>
    </xf>
    <xf numFmtId="0" fontId="1" fillId="0" borderId="2">
      <alignment horizontal="left" wrapText="1" indent="1"/>
    </xf>
    <xf numFmtId="0" fontId="1" fillId="0" borderId="3">
      <alignment horizontal="left" wrapText="1" indent="2"/>
    </xf>
    <xf numFmtId="49" fontId="1" fillId="0" borderId="4">
      <alignment horizontal="center"/>
    </xf>
  </cellStyleXfs>
  <cellXfs count="54">
    <xf numFmtId="0" fontId="0" fillId="0" borderId="0" xfId="0"/>
    <xf numFmtId="0" fontId="0" fillId="0" borderId="5" xfId="0" applyBorder="1"/>
    <xf numFmtId="0" fontId="0" fillId="0" borderId="11" xfId="0" applyBorder="1"/>
    <xf numFmtId="4" fontId="0" fillId="0" borderId="11" xfId="0" applyNumberFormat="1" applyBorder="1"/>
    <xf numFmtId="4" fontId="0" fillId="0" borderId="5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7" xfId="0" applyNumberFormat="1" applyBorder="1"/>
    <xf numFmtId="4" fontId="0" fillId="0" borderId="17" xfId="0" applyNumberFormat="1" applyBorder="1"/>
    <xf numFmtId="4" fontId="0" fillId="0" borderId="20" xfId="0" applyNumberFormat="1" applyBorder="1"/>
    <xf numFmtId="4" fontId="0" fillId="0" borderId="6" xfId="0" applyNumberFormat="1" applyBorder="1"/>
    <xf numFmtId="10" fontId="0" fillId="0" borderId="6" xfId="0" applyNumberFormat="1" applyBorder="1"/>
    <xf numFmtId="10" fontId="0" fillId="0" borderId="5" xfId="0" applyNumberFormat="1" applyBorder="1"/>
    <xf numFmtId="10" fontId="0" fillId="0" borderId="14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4" fontId="0" fillId="0" borderId="25" xfId="0" applyNumberFormat="1" applyBorder="1"/>
    <xf numFmtId="10" fontId="0" fillId="0" borderId="12" xfId="0" applyNumberFormat="1" applyBorder="1"/>
    <xf numFmtId="10" fontId="0" fillId="0" borderId="15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3" fontId="3" fillId="0" borderId="22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20" xfId="1" applyNumberFormat="1" applyFont="1" applyBorder="1" applyProtection="1">
      <alignment horizontal="left" wrapText="1"/>
    </xf>
    <xf numFmtId="0" fontId="4" fillId="0" borderId="11" xfId="2" applyNumberFormat="1" applyFont="1" applyBorder="1" applyProtection="1">
      <alignment horizontal="left" wrapText="1" indent="1"/>
    </xf>
    <xf numFmtId="0" fontId="4" fillId="0" borderId="11" xfId="3" applyNumberFormat="1" applyFont="1" applyBorder="1" applyProtection="1">
      <alignment horizontal="left" wrapText="1" indent="2"/>
    </xf>
    <xf numFmtId="0" fontId="4" fillId="0" borderId="13" xfId="3" applyNumberFormat="1" applyFont="1" applyBorder="1" applyProtection="1">
      <alignment horizontal="left" wrapText="1" indent="2"/>
    </xf>
    <xf numFmtId="0" fontId="5" fillId="0" borderId="25" xfId="0" applyFont="1" applyBorder="1"/>
    <xf numFmtId="49" fontId="6" fillId="0" borderId="7" xfId="4" applyNumberFormat="1" applyFont="1" applyBorder="1" applyProtection="1">
      <alignment horizontal="center"/>
    </xf>
    <xf numFmtId="49" fontId="6" fillId="0" borderId="17" xfId="4" applyNumberFormat="1" applyFont="1" applyBorder="1" applyProtection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5">
    <cellStyle name="xl29" xfId="1"/>
    <cellStyle name="xl30" xfId="2"/>
    <cellStyle name="xl31" xfId="3"/>
    <cellStyle name="xl43" xf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2"/>
  <sheetViews>
    <sheetView tabSelected="1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A2" sqref="A2:N2"/>
    </sheetView>
  </sheetViews>
  <sheetFormatPr defaultRowHeight="15"/>
  <cols>
    <col min="1" max="1" width="37.42578125" customWidth="1"/>
    <col min="2" max="2" width="22.5703125" customWidth="1"/>
    <col min="3" max="3" width="20.5703125" customWidth="1"/>
    <col min="4" max="4" width="16.85546875" customWidth="1"/>
    <col min="5" max="5" width="18.42578125" customWidth="1"/>
    <col min="6" max="6" width="15.7109375" customWidth="1"/>
    <col min="7" max="7" width="20.28515625" customWidth="1"/>
    <col min="8" max="8" width="17.28515625" customWidth="1"/>
    <col min="9" max="9" width="19.42578125" customWidth="1"/>
    <col min="10" max="10" width="16.42578125" customWidth="1"/>
    <col min="11" max="11" width="21.85546875" customWidth="1"/>
    <col min="12" max="12" width="21.140625" customWidth="1"/>
    <col min="13" max="13" width="20" customWidth="1"/>
    <col min="14" max="14" width="19.42578125" customWidth="1"/>
  </cols>
  <sheetData>
    <row r="2" spans="1:14">
      <c r="A2" s="41" t="s">
        <v>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thickBot="1"/>
    <row r="4" spans="1:14">
      <c r="A4" s="45" t="s">
        <v>0</v>
      </c>
      <c r="B4" s="42"/>
      <c r="C4" s="50" t="s">
        <v>54</v>
      </c>
      <c r="D4" s="51"/>
      <c r="E4" s="51"/>
      <c r="F4" s="42"/>
      <c r="G4" s="52" t="s">
        <v>55</v>
      </c>
      <c r="H4" s="53"/>
      <c r="I4" s="53"/>
      <c r="J4" s="53"/>
      <c r="K4" s="45" t="s">
        <v>56</v>
      </c>
      <c r="L4" s="37"/>
      <c r="M4" s="37" t="s">
        <v>57</v>
      </c>
      <c r="N4" s="38"/>
    </row>
    <row r="5" spans="1:14">
      <c r="A5" s="46"/>
      <c r="B5" s="43"/>
      <c r="C5" s="48" t="s">
        <v>3</v>
      </c>
      <c r="D5" s="49"/>
      <c r="E5" s="49" t="s">
        <v>4</v>
      </c>
      <c r="F5" s="43"/>
      <c r="G5" s="48" t="s">
        <v>3</v>
      </c>
      <c r="H5" s="49"/>
      <c r="I5" s="49" t="s">
        <v>4</v>
      </c>
      <c r="J5" s="43"/>
      <c r="K5" s="46"/>
      <c r="L5" s="39"/>
      <c r="M5" s="39"/>
      <c r="N5" s="40"/>
    </row>
    <row r="6" spans="1:14" ht="45.75" thickBot="1">
      <c r="A6" s="47"/>
      <c r="B6" s="44"/>
      <c r="C6" s="7" t="s">
        <v>1</v>
      </c>
      <c r="D6" s="8" t="s">
        <v>2</v>
      </c>
      <c r="E6" s="8" t="s">
        <v>1</v>
      </c>
      <c r="F6" s="10" t="s">
        <v>2</v>
      </c>
      <c r="G6" s="7" t="s">
        <v>1</v>
      </c>
      <c r="H6" s="8" t="s">
        <v>2</v>
      </c>
      <c r="I6" s="8" t="s">
        <v>1</v>
      </c>
      <c r="J6" s="10" t="s">
        <v>2</v>
      </c>
      <c r="K6" s="7" t="s">
        <v>1</v>
      </c>
      <c r="L6" s="8" t="s">
        <v>2</v>
      </c>
      <c r="M6" s="8" t="s">
        <v>1</v>
      </c>
      <c r="N6" s="9" t="s">
        <v>2</v>
      </c>
    </row>
    <row r="7" spans="1:14" s="29" customFormat="1" ht="12" thickBot="1">
      <c r="A7" s="25">
        <v>1</v>
      </c>
      <c r="B7" s="26">
        <v>2</v>
      </c>
      <c r="C7" s="25">
        <v>3</v>
      </c>
      <c r="D7" s="27">
        <v>4</v>
      </c>
      <c r="E7" s="27">
        <v>5</v>
      </c>
      <c r="F7" s="26">
        <v>6</v>
      </c>
      <c r="G7" s="25">
        <v>7</v>
      </c>
      <c r="H7" s="27">
        <v>8</v>
      </c>
      <c r="I7" s="27">
        <v>9</v>
      </c>
      <c r="J7" s="26">
        <v>10</v>
      </c>
      <c r="K7" s="25">
        <v>11</v>
      </c>
      <c r="L7" s="27">
        <v>12</v>
      </c>
      <c r="M7" s="27">
        <v>13</v>
      </c>
      <c r="N7" s="28">
        <v>14</v>
      </c>
    </row>
    <row r="8" spans="1:14">
      <c r="A8" s="30" t="s">
        <v>5</v>
      </c>
      <c r="B8" s="34"/>
      <c r="C8" s="13">
        <f>C10+C27</f>
        <v>496800.30000000005</v>
      </c>
      <c r="D8" s="14">
        <f t="shared" ref="D8:J8" si="0">D10+D27</f>
        <v>463156.6</v>
      </c>
      <c r="E8" s="14">
        <f t="shared" si="0"/>
        <v>110835.30000000002</v>
      </c>
      <c r="F8" s="20">
        <f t="shared" si="0"/>
        <v>102790.09999999999</v>
      </c>
      <c r="G8" s="13">
        <f t="shared" si="0"/>
        <v>601044.69999999995</v>
      </c>
      <c r="H8" s="14">
        <f t="shared" si="0"/>
        <v>507423.7</v>
      </c>
      <c r="I8" s="14">
        <f t="shared" si="0"/>
        <v>111778.00000000001</v>
      </c>
      <c r="J8" s="20">
        <f t="shared" si="0"/>
        <v>101705.20000000001</v>
      </c>
      <c r="K8" s="23">
        <f>I8/G8</f>
        <v>0.18597285692728016</v>
      </c>
      <c r="L8" s="15">
        <f>J8/H8</f>
        <v>0.20043446926109287</v>
      </c>
      <c r="M8" s="15">
        <f>I8/E8</f>
        <v>1.0085054129866569</v>
      </c>
      <c r="N8" s="24">
        <f>J8/F8</f>
        <v>0.98944548161739332</v>
      </c>
    </row>
    <row r="9" spans="1:14">
      <c r="A9" s="31" t="s">
        <v>8</v>
      </c>
      <c r="B9" s="35" t="s">
        <v>30</v>
      </c>
      <c r="C9" s="3"/>
      <c r="D9" s="4"/>
      <c r="E9" s="4"/>
      <c r="F9" s="11"/>
      <c r="G9" s="3"/>
      <c r="H9" s="4"/>
      <c r="I9" s="4"/>
      <c r="J9" s="11"/>
      <c r="K9" s="2"/>
      <c r="L9" s="1"/>
      <c r="M9" s="16"/>
      <c r="N9" s="21"/>
    </row>
    <row r="10" spans="1:14" ht="29.25">
      <c r="A10" s="32" t="s">
        <v>6</v>
      </c>
      <c r="B10" s="35" t="s">
        <v>31</v>
      </c>
      <c r="C10" s="3">
        <f>C11+C12+C13+C14+C18+C19+C20+C21+C22+C23+C24</f>
        <v>130379.1</v>
      </c>
      <c r="D10" s="4">
        <f t="shared" ref="D10:J10" si="1">D11+D12+D13+D14+D18+D19+D20+D21+D22+D23+D24</f>
        <v>98954.799999999988</v>
      </c>
      <c r="E10" s="4">
        <f t="shared" si="1"/>
        <v>39289.600000000006</v>
      </c>
      <c r="F10" s="11">
        <f t="shared" si="1"/>
        <v>31326.699999999997</v>
      </c>
      <c r="G10" s="3">
        <f t="shared" si="1"/>
        <v>146129.20000000001</v>
      </c>
      <c r="H10" s="4">
        <f t="shared" si="1"/>
        <v>96405.3</v>
      </c>
      <c r="I10" s="4">
        <f t="shared" si="1"/>
        <v>39522.600000000006</v>
      </c>
      <c r="J10" s="11">
        <f t="shared" si="1"/>
        <v>29386.200000000004</v>
      </c>
      <c r="K10" s="18">
        <f t="shared" ref="K10:K32" si="2">I10/G10</f>
        <v>0.27046339814356063</v>
      </c>
      <c r="L10" s="16">
        <f t="shared" ref="L10:L32" si="3">J10/H10</f>
        <v>0.30481934084536849</v>
      </c>
      <c r="M10" s="16">
        <f t="shared" ref="M10:M32" si="4">I10/E10</f>
        <v>1.0059303225280991</v>
      </c>
      <c r="N10" s="21">
        <f t="shared" ref="N10:N32" si="5">J10/F10</f>
        <v>0.93805603526704084</v>
      </c>
    </row>
    <row r="11" spans="1:14" ht="29.25">
      <c r="A11" s="32" t="s">
        <v>7</v>
      </c>
      <c r="B11" s="35" t="s">
        <v>32</v>
      </c>
      <c r="C11" s="3">
        <v>45271.4</v>
      </c>
      <c r="D11" s="4">
        <v>35822.400000000001</v>
      </c>
      <c r="E11" s="4">
        <v>8181.1</v>
      </c>
      <c r="F11" s="11">
        <v>6505.8</v>
      </c>
      <c r="G11" s="3">
        <v>48559.6</v>
      </c>
      <c r="H11" s="4">
        <v>38427.300000000003</v>
      </c>
      <c r="I11" s="4">
        <v>9658.2999999999993</v>
      </c>
      <c r="J11" s="11">
        <v>7623.6</v>
      </c>
      <c r="K11" s="18">
        <f t="shared" si="2"/>
        <v>0.19889578991589715</v>
      </c>
      <c r="L11" s="16">
        <f t="shared" si="3"/>
        <v>0.19839020696223778</v>
      </c>
      <c r="M11" s="16">
        <f t="shared" si="4"/>
        <v>1.1805625160430748</v>
      </c>
      <c r="N11" s="21">
        <f t="shared" si="5"/>
        <v>1.1718159181038459</v>
      </c>
    </row>
    <row r="12" spans="1:14" ht="72">
      <c r="A12" s="32" t="s">
        <v>9</v>
      </c>
      <c r="B12" s="35" t="s">
        <v>33</v>
      </c>
      <c r="C12" s="3">
        <v>16366</v>
      </c>
      <c r="D12" s="4">
        <v>13547.1</v>
      </c>
      <c r="E12" s="4">
        <v>3669.6</v>
      </c>
      <c r="F12" s="11">
        <v>3104.8</v>
      </c>
      <c r="G12" s="3">
        <v>17456.8</v>
      </c>
      <c r="H12" s="4">
        <v>5377.9</v>
      </c>
      <c r="I12" s="4">
        <v>4540.6000000000004</v>
      </c>
      <c r="J12" s="11">
        <v>1398.8</v>
      </c>
      <c r="K12" s="18">
        <f t="shared" si="2"/>
        <v>0.2601049447779662</v>
      </c>
      <c r="L12" s="16">
        <f t="shared" si="3"/>
        <v>0.26010152661819669</v>
      </c>
      <c r="M12" s="16">
        <f t="shared" si="4"/>
        <v>1.2373555700893832</v>
      </c>
      <c r="N12" s="21">
        <f t="shared" si="5"/>
        <v>0.45052821437773766</v>
      </c>
    </row>
    <row r="13" spans="1:14" ht="29.25">
      <c r="A13" s="32" t="s">
        <v>10</v>
      </c>
      <c r="B13" s="35" t="s">
        <v>34</v>
      </c>
      <c r="C13" s="3">
        <v>5251.1</v>
      </c>
      <c r="D13" s="4">
        <v>3656.7</v>
      </c>
      <c r="E13" s="4">
        <v>9042.1</v>
      </c>
      <c r="F13" s="11">
        <v>5757.1</v>
      </c>
      <c r="G13" s="3">
        <v>10570.6</v>
      </c>
      <c r="H13" s="4">
        <v>6718.5</v>
      </c>
      <c r="I13" s="4">
        <v>6753</v>
      </c>
      <c r="J13" s="11">
        <v>4177.6000000000004</v>
      </c>
      <c r="K13" s="18">
        <f t="shared" si="2"/>
        <v>0.63884736911812001</v>
      </c>
      <c r="L13" s="16">
        <f t="shared" si="3"/>
        <v>0.62180546252883828</v>
      </c>
      <c r="M13" s="16">
        <f t="shared" si="4"/>
        <v>0.74683978279382002</v>
      </c>
      <c r="N13" s="21">
        <f t="shared" si="5"/>
        <v>0.72564311893140643</v>
      </c>
    </row>
    <row r="14" spans="1:14">
      <c r="A14" s="32" t="s">
        <v>11</v>
      </c>
      <c r="B14" s="35" t="s">
        <v>35</v>
      </c>
      <c r="C14" s="3">
        <f>C15+C16+C17</f>
        <v>32350.1</v>
      </c>
      <c r="D14" s="4">
        <f t="shared" ref="D14:F14" si="6">D15+D16+D17</f>
        <v>15861</v>
      </c>
      <c r="E14" s="4">
        <f t="shared" si="6"/>
        <v>2987.8999999999996</v>
      </c>
      <c r="F14" s="11">
        <f t="shared" si="6"/>
        <v>1510.6</v>
      </c>
      <c r="G14" s="3">
        <v>30107.5</v>
      </c>
      <c r="H14" s="4">
        <v>9407</v>
      </c>
      <c r="I14" s="4">
        <v>3165.7</v>
      </c>
      <c r="J14" s="11">
        <v>853.6</v>
      </c>
      <c r="K14" s="18">
        <f t="shared" si="2"/>
        <v>0.10514655816656979</v>
      </c>
      <c r="L14" s="16">
        <f t="shared" si="3"/>
        <v>9.0740937599659829E-2</v>
      </c>
      <c r="M14" s="16">
        <f t="shared" si="4"/>
        <v>1.0595066769302857</v>
      </c>
      <c r="N14" s="21">
        <f t="shared" si="5"/>
        <v>0.56507348073613139</v>
      </c>
    </row>
    <row r="15" spans="1:14" ht="29.25">
      <c r="A15" s="32" t="s">
        <v>12</v>
      </c>
      <c r="B15" s="35" t="s">
        <v>36</v>
      </c>
      <c r="C15" s="3">
        <v>3173.1</v>
      </c>
      <c r="D15" s="4"/>
      <c r="E15" s="4">
        <v>124.8</v>
      </c>
      <c r="F15" s="11"/>
      <c r="G15" s="3">
        <v>2690</v>
      </c>
      <c r="H15" s="4"/>
      <c r="I15" s="4">
        <v>3165.7</v>
      </c>
      <c r="J15" s="11"/>
      <c r="K15" s="18">
        <f t="shared" si="2"/>
        <v>1.1768401486988846</v>
      </c>
      <c r="L15" s="16" t="e">
        <f t="shared" si="3"/>
        <v>#DIV/0!</v>
      </c>
      <c r="M15" s="16">
        <f t="shared" si="4"/>
        <v>25.366185897435898</v>
      </c>
      <c r="N15" s="21" t="e">
        <f t="shared" si="5"/>
        <v>#DIV/0!</v>
      </c>
    </row>
    <row r="16" spans="1:14">
      <c r="A16" s="32" t="s">
        <v>13</v>
      </c>
      <c r="B16" s="35" t="s">
        <v>37</v>
      </c>
      <c r="C16" s="3">
        <v>15861</v>
      </c>
      <c r="D16" s="4">
        <v>15861</v>
      </c>
      <c r="E16" s="4">
        <v>1510.6</v>
      </c>
      <c r="F16" s="11">
        <v>1510.6</v>
      </c>
      <c r="G16" s="3">
        <v>16610</v>
      </c>
      <c r="H16" s="4">
        <v>9407</v>
      </c>
      <c r="I16" s="4">
        <v>1521.8</v>
      </c>
      <c r="J16" s="11">
        <v>853.6</v>
      </c>
      <c r="K16" s="18">
        <f t="shared" si="2"/>
        <v>9.1619506321493072E-2</v>
      </c>
      <c r="L16" s="16">
        <f t="shared" si="3"/>
        <v>9.0740937599659829E-2</v>
      </c>
      <c r="M16" s="16">
        <f t="shared" si="4"/>
        <v>1.0074142724745134</v>
      </c>
      <c r="N16" s="21">
        <f t="shared" si="5"/>
        <v>0.56507348073613139</v>
      </c>
    </row>
    <row r="17" spans="1:14">
      <c r="A17" s="32" t="s">
        <v>14</v>
      </c>
      <c r="B17" s="35" t="s">
        <v>38</v>
      </c>
      <c r="C17" s="3">
        <v>13316</v>
      </c>
      <c r="D17" s="4"/>
      <c r="E17" s="4">
        <v>1352.5</v>
      </c>
      <c r="F17" s="11"/>
      <c r="G17" s="3">
        <v>10807.5</v>
      </c>
      <c r="H17" s="4"/>
      <c r="I17" s="4">
        <v>1359</v>
      </c>
      <c r="J17" s="11"/>
      <c r="K17" s="18">
        <f t="shared" si="2"/>
        <v>0.12574600971547537</v>
      </c>
      <c r="L17" s="16" t="e">
        <f t="shared" si="3"/>
        <v>#DIV/0!</v>
      </c>
      <c r="M17" s="16">
        <f t="shared" si="4"/>
        <v>1.0048059149722737</v>
      </c>
      <c r="N17" s="21" t="e">
        <f t="shared" si="5"/>
        <v>#DIV/0!</v>
      </c>
    </row>
    <row r="18" spans="1:14" ht="29.25">
      <c r="A18" s="32" t="s">
        <v>15</v>
      </c>
      <c r="B18" s="35" t="s">
        <v>39</v>
      </c>
      <c r="C18" s="3">
        <v>1765</v>
      </c>
      <c r="D18" s="4">
        <v>1700</v>
      </c>
      <c r="E18" s="4">
        <v>368.5</v>
      </c>
      <c r="F18" s="11">
        <v>365</v>
      </c>
      <c r="G18" s="3">
        <v>2305</v>
      </c>
      <c r="H18" s="4">
        <v>1020</v>
      </c>
      <c r="I18" s="4">
        <v>643.29999999999995</v>
      </c>
      <c r="J18" s="11">
        <v>641.4</v>
      </c>
      <c r="K18" s="18">
        <f t="shared" si="2"/>
        <v>0.27908893709327548</v>
      </c>
      <c r="L18" s="16">
        <f t="shared" si="3"/>
        <v>0.62882352941176467</v>
      </c>
      <c r="M18" s="16">
        <f t="shared" si="4"/>
        <v>1.7457259158751695</v>
      </c>
      <c r="N18" s="21">
        <f t="shared" si="5"/>
        <v>1.7572602739726026</v>
      </c>
    </row>
    <row r="19" spans="1:14" ht="100.5">
      <c r="A19" s="32" t="s">
        <v>16</v>
      </c>
      <c r="B19" s="35" t="s">
        <v>40</v>
      </c>
      <c r="C19" s="3">
        <v>996</v>
      </c>
      <c r="D19" s="4">
        <v>586</v>
      </c>
      <c r="E19" s="4">
        <v>503.1</v>
      </c>
      <c r="F19" s="11">
        <v>217.2</v>
      </c>
      <c r="G19" s="3">
        <v>1237.7</v>
      </c>
      <c r="H19" s="4">
        <v>410</v>
      </c>
      <c r="I19" s="4">
        <v>492.3</v>
      </c>
      <c r="J19" s="11">
        <v>204.5</v>
      </c>
      <c r="K19" s="18">
        <f t="shared" si="2"/>
        <v>0.39775389835986102</v>
      </c>
      <c r="L19" s="16">
        <f t="shared" si="3"/>
        <v>0.49878048780487805</v>
      </c>
      <c r="M19" s="16">
        <f t="shared" si="4"/>
        <v>0.97853309481216455</v>
      </c>
      <c r="N19" s="21">
        <f t="shared" si="5"/>
        <v>0.94152854511970541</v>
      </c>
    </row>
    <row r="20" spans="1:14" ht="43.5">
      <c r="A20" s="32" t="s">
        <v>17</v>
      </c>
      <c r="B20" s="35" t="s">
        <v>41</v>
      </c>
      <c r="C20" s="3">
        <v>1212</v>
      </c>
      <c r="D20" s="4">
        <v>1212</v>
      </c>
      <c r="E20" s="4">
        <v>1360</v>
      </c>
      <c r="F20" s="11">
        <v>1360</v>
      </c>
      <c r="G20" s="3">
        <v>2320.1999999999998</v>
      </c>
      <c r="H20" s="4">
        <v>2320.1999999999998</v>
      </c>
      <c r="I20" s="4">
        <v>2320.9</v>
      </c>
      <c r="J20" s="11">
        <v>2320.9</v>
      </c>
      <c r="K20" s="18">
        <f t="shared" si="2"/>
        <v>1.0003016981294717</v>
      </c>
      <c r="L20" s="16">
        <f t="shared" si="3"/>
        <v>1.0003016981294717</v>
      </c>
      <c r="M20" s="16">
        <f t="shared" si="4"/>
        <v>1.7065441176470588</v>
      </c>
      <c r="N20" s="21">
        <f t="shared" si="5"/>
        <v>1.7065441176470588</v>
      </c>
    </row>
    <row r="21" spans="1:14" ht="57.75">
      <c r="A21" s="32" t="s">
        <v>18</v>
      </c>
      <c r="B21" s="35" t="s">
        <v>42</v>
      </c>
      <c r="C21" s="3">
        <v>26019.599999999999</v>
      </c>
      <c r="D21" s="4">
        <v>26019.599999999999</v>
      </c>
      <c r="E21" s="4">
        <v>12366.8</v>
      </c>
      <c r="F21" s="11">
        <v>12366.8</v>
      </c>
      <c r="G21" s="3">
        <v>30962.2</v>
      </c>
      <c r="H21" s="4">
        <v>30962.2</v>
      </c>
      <c r="I21" s="4">
        <v>11380.2</v>
      </c>
      <c r="J21" s="11">
        <v>11280.2</v>
      </c>
      <c r="K21" s="18">
        <f t="shared" si="2"/>
        <v>0.3675514013862064</v>
      </c>
      <c r="L21" s="16">
        <f t="shared" si="3"/>
        <v>0.36432165672981898</v>
      </c>
      <c r="M21" s="16">
        <f t="shared" si="4"/>
        <v>0.92022188440016828</v>
      </c>
      <c r="N21" s="21">
        <f t="shared" si="5"/>
        <v>0.91213571821328088</v>
      </c>
    </row>
    <row r="22" spans="1:14" ht="43.5">
      <c r="A22" s="32" t="s">
        <v>19</v>
      </c>
      <c r="B22" s="35" t="s">
        <v>43</v>
      </c>
      <c r="C22" s="3">
        <v>100</v>
      </c>
      <c r="D22" s="4">
        <v>50</v>
      </c>
      <c r="E22" s="4">
        <v>746</v>
      </c>
      <c r="F22" s="11">
        <v>75</v>
      </c>
      <c r="G22" s="3">
        <v>1540.2</v>
      </c>
      <c r="H22" s="4">
        <v>1490.2</v>
      </c>
      <c r="I22" s="4">
        <v>283.3</v>
      </c>
      <c r="J22" s="11">
        <v>270.2</v>
      </c>
      <c r="K22" s="18">
        <f t="shared" si="2"/>
        <v>0.18393715101934813</v>
      </c>
      <c r="L22" s="16">
        <f t="shared" si="3"/>
        <v>0.1813179439001476</v>
      </c>
      <c r="M22" s="16">
        <f t="shared" si="4"/>
        <v>0.37975871313672926</v>
      </c>
      <c r="N22" s="21">
        <f t="shared" si="5"/>
        <v>3.6026666666666665</v>
      </c>
    </row>
    <row r="23" spans="1:14" ht="29.25">
      <c r="A23" s="32" t="s">
        <v>20</v>
      </c>
      <c r="B23" s="35" t="s">
        <v>44</v>
      </c>
      <c r="C23" s="3">
        <v>500</v>
      </c>
      <c r="D23" s="4">
        <v>500</v>
      </c>
      <c r="E23" s="4">
        <v>61.7</v>
      </c>
      <c r="F23" s="11">
        <v>61.6</v>
      </c>
      <c r="G23" s="3">
        <v>272</v>
      </c>
      <c r="H23" s="4">
        <v>272</v>
      </c>
      <c r="I23" s="4">
        <v>385</v>
      </c>
      <c r="J23" s="11">
        <v>381</v>
      </c>
      <c r="K23" s="18">
        <f t="shared" si="2"/>
        <v>1.4154411764705883</v>
      </c>
      <c r="L23" s="16">
        <f t="shared" si="3"/>
        <v>1.400735294117647</v>
      </c>
      <c r="M23" s="16">
        <f t="shared" si="4"/>
        <v>6.2398703403565641</v>
      </c>
      <c r="N23" s="21">
        <f t="shared" si="5"/>
        <v>6.1850649350649345</v>
      </c>
    </row>
    <row r="24" spans="1:14" ht="29.25">
      <c r="A24" s="32" t="s">
        <v>21</v>
      </c>
      <c r="B24" s="35" t="s">
        <v>45</v>
      </c>
      <c r="C24" s="3">
        <f>C25+C26</f>
        <v>547.9</v>
      </c>
      <c r="D24" s="4">
        <f t="shared" ref="D24:J24" si="7">D25+D26</f>
        <v>0</v>
      </c>
      <c r="E24" s="4">
        <f t="shared" si="7"/>
        <v>2.8</v>
      </c>
      <c r="F24" s="11">
        <f t="shared" si="7"/>
        <v>2.8</v>
      </c>
      <c r="G24" s="11">
        <f t="shared" si="7"/>
        <v>797.4</v>
      </c>
      <c r="H24" s="11">
        <f t="shared" si="7"/>
        <v>0</v>
      </c>
      <c r="I24" s="11">
        <f t="shared" si="7"/>
        <v>-100</v>
      </c>
      <c r="J24" s="11">
        <f t="shared" si="7"/>
        <v>234.4</v>
      </c>
      <c r="K24" s="18">
        <f t="shared" si="2"/>
        <v>-0.1254075746175069</v>
      </c>
      <c r="L24" s="16" t="e">
        <f t="shared" si="3"/>
        <v>#DIV/0!</v>
      </c>
      <c r="M24" s="16">
        <f t="shared" si="4"/>
        <v>-35.714285714285715</v>
      </c>
      <c r="N24" s="21">
        <f t="shared" si="5"/>
        <v>83.714285714285722</v>
      </c>
    </row>
    <row r="25" spans="1:14">
      <c r="A25" s="32" t="s">
        <v>22</v>
      </c>
      <c r="B25" s="35" t="s">
        <v>46</v>
      </c>
      <c r="C25" s="3"/>
      <c r="D25" s="4"/>
      <c r="E25" s="4">
        <v>2.8</v>
      </c>
      <c r="F25" s="11">
        <v>2.8</v>
      </c>
      <c r="G25" s="3"/>
      <c r="H25" s="4"/>
      <c r="I25" s="4"/>
      <c r="J25" s="11"/>
      <c r="K25" s="18" t="e">
        <f t="shared" si="2"/>
        <v>#DIV/0!</v>
      </c>
      <c r="L25" s="16" t="e">
        <f t="shared" si="3"/>
        <v>#DIV/0!</v>
      </c>
      <c r="M25" s="16">
        <f t="shared" si="4"/>
        <v>0</v>
      </c>
      <c r="N25" s="21">
        <f t="shared" si="5"/>
        <v>0</v>
      </c>
    </row>
    <row r="26" spans="1:14" ht="29.25">
      <c r="A26" s="32" t="s">
        <v>23</v>
      </c>
      <c r="B26" s="35" t="s">
        <v>47</v>
      </c>
      <c r="C26" s="3">
        <v>547.9</v>
      </c>
      <c r="D26" s="4"/>
      <c r="E26" s="4"/>
      <c r="F26" s="11"/>
      <c r="G26" s="3">
        <v>797.4</v>
      </c>
      <c r="H26" s="4"/>
      <c r="I26" s="4">
        <v>-100</v>
      </c>
      <c r="J26" s="11">
        <v>234.4</v>
      </c>
      <c r="K26" s="18">
        <f t="shared" si="2"/>
        <v>-0.1254075746175069</v>
      </c>
      <c r="L26" s="16" t="e">
        <f t="shared" si="3"/>
        <v>#DIV/0!</v>
      </c>
      <c r="M26" s="16" t="e">
        <f t="shared" si="4"/>
        <v>#DIV/0!</v>
      </c>
      <c r="N26" s="21" t="e">
        <f t="shared" si="5"/>
        <v>#DIV/0!</v>
      </c>
    </row>
    <row r="27" spans="1:14" ht="29.25">
      <c r="A27" s="32" t="s">
        <v>24</v>
      </c>
      <c r="B27" s="35" t="s">
        <v>48</v>
      </c>
      <c r="C27" s="3">
        <f>C28</f>
        <v>366421.2</v>
      </c>
      <c r="D27" s="4">
        <f t="shared" ref="D27:J27" si="8">D28</f>
        <v>364201.8</v>
      </c>
      <c r="E27" s="4">
        <f t="shared" si="8"/>
        <v>71545.700000000012</v>
      </c>
      <c r="F27" s="11">
        <f t="shared" si="8"/>
        <v>71463.399999999994</v>
      </c>
      <c r="G27" s="11">
        <f t="shared" si="8"/>
        <v>454915.5</v>
      </c>
      <c r="H27" s="4">
        <f t="shared" si="8"/>
        <v>411018.4</v>
      </c>
      <c r="I27" s="4">
        <f t="shared" si="8"/>
        <v>72255.400000000009</v>
      </c>
      <c r="J27" s="11">
        <f t="shared" si="8"/>
        <v>72319</v>
      </c>
      <c r="K27" s="18">
        <f t="shared" si="2"/>
        <v>0.15883257440118001</v>
      </c>
      <c r="L27" s="16">
        <f t="shared" si="3"/>
        <v>0.17595076035525417</v>
      </c>
      <c r="M27" s="16">
        <f t="shared" si="4"/>
        <v>1.0099195339482316</v>
      </c>
      <c r="N27" s="21">
        <f t="shared" si="5"/>
        <v>1.0119725621786817</v>
      </c>
    </row>
    <row r="28" spans="1:14" ht="72">
      <c r="A28" s="32" t="s">
        <v>25</v>
      </c>
      <c r="B28" s="35" t="s">
        <v>49</v>
      </c>
      <c r="C28" s="3">
        <f>C29+C30+C31+C32</f>
        <v>366421.2</v>
      </c>
      <c r="D28" s="4">
        <f t="shared" ref="D28:J28" si="9">D29+D30+D31+D32</f>
        <v>364201.8</v>
      </c>
      <c r="E28" s="4">
        <f t="shared" si="9"/>
        <v>71545.700000000012</v>
      </c>
      <c r="F28" s="11">
        <f t="shared" si="9"/>
        <v>71463.399999999994</v>
      </c>
      <c r="G28" s="3">
        <f t="shared" si="9"/>
        <v>454915.5</v>
      </c>
      <c r="H28" s="4">
        <f t="shared" si="9"/>
        <v>411018.4</v>
      </c>
      <c r="I28" s="4">
        <f t="shared" si="9"/>
        <v>72255.400000000009</v>
      </c>
      <c r="J28" s="11">
        <f t="shared" si="9"/>
        <v>72319</v>
      </c>
      <c r="K28" s="18">
        <f t="shared" si="2"/>
        <v>0.15883257440118001</v>
      </c>
      <c r="L28" s="16">
        <f t="shared" si="3"/>
        <v>0.17595076035525417</v>
      </c>
      <c r="M28" s="16">
        <f t="shared" si="4"/>
        <v>1.0099195339482316</v>
      </c>
      <c r="N28" s="21">
        <f t="shared" si="5"/>
        <v>1.0119725621786817</v>
      </c>
    </row>
    <row r="29" spans="1:14" ht="43.5">
      <c r="A29" s="32" t="s">
        <v>26</v>
      </c>
      <c r="B29" s="35" t="s">
        <v>50</v>
      </c>
      <c r="C29" s="3">
        <v>114997.4</v>
      </c>
      <c r="D29" s="4">
        <v>114997.4</v>
      </c>
      <c r="E29" s="4">
        <v>21988.2</v>
      </c>
      <c r="F29" s="11">
        <v>21988.2</v>
      </c>
      <c r="G29" s="3">
        <v>86422.6</v>
      </c>
      <c r="H29" s="4">
        <v>86422.6</v>
      </c>
      <c r="I29" s="4">
        <v>21605.7</v>
      </c>
      <c r="J29" s="11">
        <v>21605.7</v>
      </c>
      <c r="K29" s="18">
        <f t="shared" si="2"/>
        <v>0.2500005785523694</v>
      </c>
      <c r="L29" s="16">
        <f t="shared" si="3"/>
        <v>0.2500005785523694</v>
      </c>
      <c r="M29" s="16">
        <f t="shared" si="4"/>
        <v>0.98260430594591641</v>
      </c>
      <c r="N29" s="21">
        <f t="shared" si="5"/>
        <v>0.98260430594591641</v>
      </c>
    </row>
    <row r="30" spans="1:14" ht="57.75">
      <c r="A30" s="32" t="s">
        <v>27</v>
      </c>
      <c r="B30" s="35" t="s">
        <v>51</v>
      </c>
      <c r="C30" s="3">
        <v>36830.5</v>
      </c>
      <c r="D30" s="4">
        <v>34812.199999999997</v>
      </c>
      <c r="E30" s="4">
        <v>3708.2</v>
      </c>
      <c r="F30" s="11">
        <v>3708.2</v>
      </c>
      <c r="G30" s="3">
        <v>118984.7</v>
      </c>
      <c r="H30" s="4">
        <v>75366.7</v>
      </c>
      <c r="I30" s="4">
        <v>5942</v>
      </c>
      <c r="J30" s="11">
        <v>5942</v>
      </c>
      <c r="K30" s="18">
        <f t="shared" si="2"/>
        <v>4.9939193862740337E-2</v>
      </c>
      <c r="L30" s="16">
        <f t="shared" si="3"/>
        <v>7.8841185828754615E-2</v>
      </c>
      <c r="M30" s="16">
        <f t="shared" si="4"/>
        <v>1.6023946928428887</v>
      </c>
      <c r="N30" s="21">
        <f t="shared" si="5"/>
        <v>1.6023946928428887</v>
      </c>
    </row>
    <row r="31" spans="1:14" ht="43.5">
      <c r="A31" s="32" t="s">
        <v>28</v>
      </c>
      <c r="B31" s="35" t="s">
        <v>52</v>
      </c>
      <c r="C31" s="3">
        <v>210289.9</v>
      </c>
      <c r="D31" s="4">
        <v>209071.9</v>
      </c>
      <c r="E31" s="4">
        <v>45849.3</v>
      </c>
      <c r="F31" s="11">
        <v>45603.6</v>
      </c>
      <c r="G31" s="3">
        <v>239704.6</v>
      </c>
      <c r="H31" s="4">
        <v>238408.6</v>
      </c>
      <c r="I31" s="4">
        <v>43980.6</v>
      </c>
      <c r="J31" s="11">
        <v>43734.6</v>
      </c>
      <c r="K31" s="18">
        <f t="shared" si="2"/>
        <v>0.18347833124604199</v>
      </c>
      <c r="L31" s="16">
        <f t="shared" si="3"/>
        <v>0.18344388583297749</v>
      </c>
      <c r="M31" s="16">
        <f t="shared" si="4"/>
        <v>0.95924256204565816</v>
      </c>
      <c r="N31" s="21">
        <f t="shared" si="5"/>
        <v>0.95901639344262291</v>
      </c>
    </row>
    <row r="32" spans="1:14" ht="30" thickBot="1">
      <c r="A32" s="33" t="s">
        <v>29</v>
      </c>
      <c r="B32" s="36" t="s">
        <v>53</v>
      </c>
      <c r="C32" s="5">
        <v>4303.3999999999996</v>
      </c>
      <c r="D32" s="6">
        <v>5320.3</v>
      </c>
      <c r="E32" s="6"/>
      <c r="F32" s="12">
        <v>163.4</v>
      </c>
      <c r="G32" s="5">
        <v>9803.6</v>
      </c>
      <c r="H32" s="6">
        <v>10820.5</v>
      </c>
      <c r="I32" s="6">
        <v>727.1</v>
      </c>
      <c r="J32" s="12">
        <v>1036.7</v>
      </c>
      <c r="K32" s="19">
        <f t="shared" si="2"/>
        <v>7.416663266555143E-2</v>
      </c>
      <c r="L32" s="17">
        <f t="shared" si="3"/>
        <v>9.5808881290143713E-2</v>
      </c>
      <c r="M32" s="17" t="e">
        <f t="shared" si="4"/>
        <v>#DIV/0!</v>
      </c>
      <c r="N32" s="22">
        <f t="shared" si="5"/>
        <v>6.344553243574051</v>
      </c>
    </row>
  </sheetData>
  <mergeCells count="11">
    <mergeCell ref="M4:N5"/>
    <mergeCell ref="A2:N2"/>
    <mergeCell ref="B4:B6"/>
    <mergeCell ref="A4:A6"/>
    <mergeCell ref="K4:L5"/>
    <mergeCell ref="C5:D5"/>
    <mergeCell ref="E5:F5"/>
    <mergeCell ref="C4:F4"/>
    <mergeCell ref="G4:J4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2022-04-07T12:18:50Z</cp:lastPrinted>
  <dcterms:created xsi:type="dcterms:W3CDTF">2021-12-24T08:25:49Z</dcterms:created>
  <dcterms:modified xsi:type="dcterms:W3CDTF">2022-04-11T05:20:39Z</dcterms:modified>
</cp:coreProperties>
</file>