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10" yWindow="3000" windowWidth="11625" windowHeight="7665"/>
  </bookViews>
  <sheets>
    <sheet name="Лист1" sheetId="1" r:id="rId1"/>
  </sheets>
  <definedNames>
    <definedName name="_xlnm.Print_Titles" localSheetId="0">Лист1!$4:$5</definedName>
  </definedNames>
  <calcPr calcId="145621"/>
</workbook>
</file>

<file path=xl/calcChain.xml><?xml version="1.0" encoding="utf-8"?>
<calcChain xmlns="http://schemas.openxmlformats.org/spreadsheetml/2006/main">
  <c r="F44" i="1" l="1"/>
  <c r="E42" i="1" l="1"/>
  <c r="D42" i="1"/>
  <c r="D63" i="1"/>
  <c r="E22" i="1"/>
  <c r="D22" i="1"/>
  <c r="E21" i="1" l="1"/>
  <c r="E33" i="1" l="1"/>
  <c r="D33" i="1"/>
  <c r="F38" i="1"/>
  <c r="F30" i="1"/>
  <c r="F29" i="1"/>
  <c r="E7" i="1"/>
  <c r="D7" i="1"/>
  <c r="F12" i="1"/>
  <c r="F11" i="1"/>
  <c r="F58" i="1" l="1"/>
  <c r="E50" i="1"/>
  <c r="D50" i="1"/>
  <c r="F53" i="1"/>
  <c r="F28" i="1" l="1"/>
  <c r="F27" i="1"/>
  <c r="F26" i="1"/>
  <c r="F25" i="1"/>
  <c r="F24" i="1"/>
  <c r="F23" i="1"/>
  <c r="F20" i="1"/>
  <c r="F19" i="1"/>
  <c r="F18" i="1"/>
  <c r="F17" i="1"/>
  <c r="F16" i="1"/>
  <c r="F15" i="1"/>
  <c r="F14" i="1"/>
  <c r="F13" i="1"/>
  <c r="F10" i="1"/>
  <c r="F9" i="1"/>
  <c r="F8" i="1"/>
  <c r="E69" i="1"/>
  <c r="E54" i="1"/>
  <c r="D54" i="1"/>
  <c r="F77" i="1"/>
  <c r="F76" i="1"/>
  <c r="F75" i="1"/>
  <c r="F73" i="1"/>
  <c r="F71" i="1"/>
  <c r="F70" i="1"/>
  <c r="F68" i="1"/>
  <c r="F66" i="1"/>
  <c r="F65" i="1"/>
  <c r="F64" i="1"/>
  <c r="F62" i="1"/>
  <c r="F61" i="1"/>
  <c r="F59" i="1"/>
  <c r="F57" i="1"/>
  <c r="F56" i="1"/>
  <c r="F55" i="1"/>
  <c r="F52" i="1"/>
  <c r="F51" i="1"/>
  <c r="F49" i="1"/>
  <c r="F48" i="1"/>
  <c r="F47" i="1"/>
  <c r="F46" i="1"/>
  <c r="F43" i="1"/>
  <c r="F41" i="1"/>
  <c r="F40" i="1"/>
  <c r="F39" i="1"/>
  <c r="F37" i="1"/>
  <c r="F36" i="1"/>
  <c r="F35" i="1"/>
  <c r="F34" i="1"/>
  <c r="E95" i="1" l="1"/>
  <c r="E91" i="1"/>
  <c r="D91" i="1"/>
  <c r="E88" i="1"/>
  <c r="D88" i="1"/>
  <c r="E83" i="1"/>
  <c r="D83" i="1"/>
  <c r="E80" i="1"/>
  <c r="D80" i="1"/>
  <c r="D95" i="1" l="1"/>
  <c r="E67" i="1"/>
  <c r="D67" i="1"/>
  <c r="D69" i="1"/>
  <c r="F69" i="1" s="1"/>
  <c r="E72" i="1"/>
  <c r="D72" i="1"/>
  <c r="E74" i="1"/>
  <c r="D74" i="1"/>
  <c r="E63" i="1"/>
  <c r="E60" i="1"/>
  <c r="D60" i="1"/>
  <c r="E45" i="1"/>
  <c r="D45" i="1"/>
  <c r="D21" i="1"/>
  <c r="F74" i="1" l="1"/>
  <c r="F72" i="1"/>
  <c r="F22" i="1"/>
  <c r="F67" i="1"/>
  <c r="F63" i="1"/>
  <c r="F60" i="1"/>
  <c r="F54" i="1"/>
  <c r="F50" i="1"/>
  <c r="F45" i="1"/>
  <c r="F42" i="1"/>
  <c r="F33" i="1"/>
  <c r="D78" i="1"/>
  <c r="E78" i="1"/>
  <c r="F78" i="1" l="1"/>
  <c r="F7" i="1"/>
  <c r="D31" i="1" l="1"/>
  <c r="F21" i="1"/>
  <c r="E31" i="1"/>
  <c r="E79" i="1" s="1"/>
  <c r="F31" i="1" l="1"/>
  <c r="D79" i="1"/>
</calcChain>
</file>

<file path=xl/sharedStrings.xml><?xml version="1.0" encoding="utf-8"?>
<sst xmlns="http://schemas.openxmlformats.org/spreadsheetml/2006/main" count="185" uniqueCount="107">
  <si>
    <t>Наименование показателя</t>
  </si>
  <si>
    <t>% исполнения</t>
  </si>
  <si>
    <t>ДОХОДЫ</t>
  </si>
  <si>
    <t>Налоговые и неналоговые доходы</t>
  </si>
  <si>
    <t>Налоги на товары (работы, услуги),реализуемые на территории РФ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</si>
  <si>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</si>
  <si>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</si>
  <si>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</si>
  <si>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за пользование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</si>
  <si>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</si>
  <si>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</si>
  <si>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</si>
  <si>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</si>
  <si>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</si>
  <si>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</si>
  <si>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РФ</t>
  </si>
  <si>
    <t>Возврат остатков субсидий, субвенций и иных межбюджетных трансфертов, имеющих целевое назначение,  прошлых лет из бюджетов муниципальных районов</t>
  </si>
  <si>
    <t>Безвозмездные поступления от государственных (муниципальных) организаций</t>
  </si>
  <si>
    <t>ВСЕГО: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</si>
  <si>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</si>
  <si>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</si>
  <si>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</si>
  <si>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</si>
  <si>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Жилищно-коммунальное хозяйство</t>
  </si>
  <si>
    <t>Образование</t>
  </si>
  <si>
    <t>Культура</t>
  </si>
  <si>
    <t>Социальная политика</t>
  </si>
  <si>
    <t>Физическая культура и спорт</t>
  </si>
  <si>
    <t>Результат исполнения бюджета (дефицит «-»  ; профицит «+»)</t>
  </si>
  <si>
    <t>Налог на доходы физических лиц</t>
  </si>
  <si>
    <t>Субвенции бюджетам бюджетной системы Российской Федерации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</si>
  <si>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</si>
  <si>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</si>
  <si>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</si>
  <si>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</si>
  <si>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</si>
  <si>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</si>
  <si>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 xml:space="preserve">раздел </t>
  </si>
  <si>
    <t>подраздел</t>
  </si>
  <si>
    <t>00</t>
  </si>
  <si>
    <t>01</t>
  </si>
  <si>
    <t>02</t>
  </si>
  <si>
    <t>04</t>
  </si>
  <si>
    <t>05</t>
  </si>
  <si>
    <t>06</t>
  </si>
  <si>
    <t>11</t>
  </si>
  <si>
    <t>13</t>
  </si>
  <si>
    <t>Иные межбюджетные трансферты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</si>
  <si>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</si>
  <si>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</si>
  <si>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03</t>
  </si>
  <si>
    <t>09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</si>
  <si>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</si>
  <si>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 xml:space="preserve">Национальная экономика </t>
  </si>
  <si>
    <t>Сельское хозяйство и рыболовство</t>
  </si>
  <si>
    <t>08</t>
  </si>
  <si>
    <t>Транспорт</t>
  </si>
  <si>
    <t>Дорожное хозяйство(дорожные фонды)</t>
  </si>
  <si>
    <t>12</t>
  </si>
  <si>
    <t>Другие вопросы в области национальной экономики</t>
  </si>
  <si>
    <t>Жилищное хозяйство</t>
  </si>
  <si>
    <t>Коммунальное хозяйство</t>
  </si>
  <si>
    <t>07</t>
  </si>
  <si>
    <t>Дошкольное образование</t>
  </si>
  <si>
    <t>Общее образование</t>
  </si>
  <si>
    <t>Дополнительное образование детей</t>
  </si>
  <si>
    <t>Другие вопросы в области образования</t>
  </si>
  <si>
    <t xml:space="preserve">Культура и кинематография </t>
  </si>
  <si>
    <t>Другие вопросы в области культуры, кинематографии</t>
  </si>
  <si>
    <t>10</t>
  </si>
  <si>
    <t>Пенсионное обеспечение</t>
  </si>
  <si>
    <t>Социальное обеспечение населения</t>
  </si>
  <si>
    <t>Охрана семьи и детства</t>
  </si>
  <si>
    <t xml:space="preserve">Физическая культура </t>
  </si>
  <si>
    <t xml:space="preserve">Средства массовой информации </t>
  </si>
  <si>
    <t>Периодическая печать и издательства</t>
  </si>
  <si>
    <t>Другие вопросы в области средств массовой информации</t>
  </si>
  <si>
    <t xml:space="preserve">Обслуживание  государственного и муниципального долга  </t>
  </si>
  <si>
    <t>Обслуживание внутреннего государственного и муниципального долга</t>
  </si>
  <si>
    <t>14</t>
  </si>
  <si>
    <t xml:space="preserve">Межбюджетные трансферты бюджетам субъектов РФ и муниципальных образований общего характера 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</si>
  <si>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</si>
  <si>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бюджетам субъектов Российской Федерации и муниципальных образований общего характера</t>
  </si>
  <si>
    <t>Кредиты, полученные от кредитных организаций</t>
  </si>
  <si>
    <t xml:space="preserve"> - получение</t>
  </si>
  <si>
    <t xml:space="preserve"> - погашение</t>
  </si>
  <si>
    <t>Бюджетные кредиты, полученные от других бюджетов</t>
  </si>
  <si>
    <t>Акции и иные формы участия в капитале</t>
  </si>
  <si>
    <t xml:space="preserve">Исполнение муниципальных гарантий </t>
  </si>
  <si>
    <t>Бюджетные кредиты, предоставленные бюджетам поселений</t>
  </si>
  <si>
    <t xml:space="preserve"> - возврат</t>
  </si>
  <si>
    <t xml:space="preserve"> - предоставление</t>
  </si>
  <si>
    <t>Бюджетные кредиты, предоставленные юр.лицам</t>
  </si>
  <si>
    <t>Прочие источники внутреннего финансирования</t>
  </si>
  <si>
    <t xml:space="preserve">ИТОГО ИСТОЧНИКОВ </t>
  </si>
  <si>
    <t xml:space="preserve">Молодежная политика и оздоровление детей </t>
  </si>
  <si>
    <t>рублей</t>
  </si>
  <si>
    <t xml:space="preserve">Благоустройство </t>
  </si>
  <si>
    <t>Налог на имущество физических лиц</t>
  </si>
  <si>
    <t xml:space="preserve">Земельный налог </t>
  </si>
  <si>
    <t>Безвозмездные поступления от негосударственных организаций</t>
  </si>
  <si>
    <t xml:space="preserve">Прочие безвозмездные поступления </t>
  </si>
  <si>
    <t xml:space="preserve">Обеспечение и проведение выборов и референдумов </t>
  </si>
  <si>
    <t>Бюджетные назначения на 2021 год</t>
  </si>
  <si>
    <t>Защита населения и территории от чрезвычайных ситуаций природного и техногенного характера, пожарная безопасность</t>
  </si>
  <si>
    <t>Отчет об исполнении бюджета Лысогорского муниицпального образования Лысогорского  муниципального района на 1 июля  2021  года</t>
  </si>
  <si>
    <t>Кассовое исполнение на 1 июля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</si>
</sst>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" fontId="3" fillId="0" borderId="1" xfId="0" applyNumberFormat="1" applyFont="1" applyBorder="1"/>
    <xf numFmtId="4" fontId="5" fillId="2" borderId="1" xfId="0" applyNumberFormat="1" applyFont="1" applyFill="1" applyBorder="1"/>
    <xf numFmtId="4" fontId="2" fillId="0" borderId="1" xfId="0" applyNumberFormat="1" applyFont="1" applyBorder="1"/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/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49" fontId="2" fillId="3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/>
    <xf numFmtId="4" fontId="0" fillId="0" borderId="1" xfId="0" applyNumberFormat="1" applyBorder="1"/>
    <xf numFmtId="4" fontId="1" fillId="0" borderId="1" xfId="0" applyNumberFormat="1" applyFont="1" applyBorder="1"/>
    <xf numFmtId="49" fontId="2" fillId="3" borderId="8" xfId="0" applyNumberFormat="1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7" xfId="0" applyFont="1" applyFill="1" applyBorder="1"/>
    <xf numFmtId="0" fontId="0" fillId="0" borderId="16" xfId="0" applyFont="1" applyBorder="1"/>
    <xf numFmtId="0" fontId="3" fillId="3" borderId="16" xfId="0" applyNumberFormat="1" applyFont="1" applyFill="1" applyBorder="1"/>
    <xf numFmtId="10" fontId="3" fillId="2" borderId="16" xfId="0" applyNumberFormat="1" applyFont="1" applyFill="1" applyBorder="1"/>
    <xf numFmtId="0" fontId="0" fillId="0" borderId="18" xfId="0" applyFont="1" applyBorder="1"/>
    <xf numFmtId="49" fontId="5" fillId="2" borderId="8" xfId="0" applyNumberFormat="1" applyFont="1" applyFill="1" applyBorder="1"/>
    <xf numFmtId="49" fontId="5" fillId="2" borderId="1" xfId="0" applyNumberFormat="1" applyFont="1" applyFill="1" applyBorder="1"/>
    <xf numFmtId="0" fontId="5" fillId="2" borderId="1" xfId="0" applyFont="1" applyFill="1" applyBorder="1" applyAlignment="1">
      <alignment vertical="center" wrapText="1"/>
    </xf>
    <xf numFmtId="49" fontId="3" fillId="2" borderId="8" xfId="0" applyNumberFormat="1" applyFont="1" applyFill="1" applyBorder="1"/>
    <xf numFmtId="49" fontId="2" fillId="2" borderId="8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/>
    <xf numFmtId="10" fontId="5" fillId="2" borderId="16" xfId="0" applyNumberFormat="1" applyFont="1" applyFill="1" applyBorder="1"/>
    <xf numFmtId="10" fontId="2" fillId="2" borderId="16" xfId="0" applyNumberFormat="1" applyFont="1" applyFill="1" applyBorder="1"/>
    <xf numFmtId="4" fontId="2" fillId="0" borderId="10" xfId="0" applyNumberFormat="1" applyFont="1" applyBorder="1"/>
    <xf numFmtId="49" fontId="6" fillId="0" borderId="9" xfId="0" applyNumberFormat="1" applyFon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left" vertical="center" wrapText="1"/>
    </xf>
    <xf numFmtId="0" fontId="7" fillId="0" borderId="8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left" vertical="center" wrapText="1" indent="3"/>
    </xf>
    <xf numFmtId="0" fontId="5" fillId="2" borderId="8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68"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font>
        <color theme="0"/>
      </font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zoomScale="84" zoomScaleNormal="84" workbookViewId="0">
      <pane ySplit="5" topLeftCell="A77" activePane="bottomLeft" state="frozen"/>
      <selection pane="bottomLeft" activeCell="E95" sqref="E95"/>
    </sheetView>
  </sheetViews>
  <sheetFormatPr defaultRowHeight="15" x14ac:dyDescent="0.25"/>
  <cols>
    <col min="1" max="1" width="6.5703125" customWidth="1"/>
    <col min="2" max="2" width="7.42578125" customWidth="1"/>
    <col min="3" max="3" width="79.85546875" customWidth="1"/>
    <col min="4" max="4" width="16" customWidth="1"/>
    <col min="5" max="5" width="15.85546875" customWidth="1"/>
    <col min="6" max="6" width="16.28515625" customWidth="1"/>
    <col min="8" max="11" width="9.140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46.5" customHeight="1" x14ac:dyDescent="0.25">
      <c r="A2" s="1"/>
      <c r="B2" s="1"/>
      <c r="C2" s="59" t="s">
        <v>105</v>
      </c>
      <c r="D2" s="59"/>
      <c r="E2" s="59"/>
      <c r="F2" s="59"/>
    </row>
    <row r="3" spans="1:6" ht="15.75" thickBot="1" x14ac:dyDescent="0.3">
      <c r="A3" s="1"/>
      <c r="B3" s="1"/>
      <c r="C3" s="1"/>
      <c r="D3" s="1"/>
      <c r="E3" s="1"/>
      <c r="F3" s="1" t="s">
        <v>96</v>
      </c>
    </row>
    <row r="4" spans="1:6" ht="57.75" thickBot="1" x14ac:dyDescent="0.3">
      <c r="A4" s="49" t="s">
        <v>0</v>
      </c>
      <c r="B4" s="50"/>
      <c r="C4" s="50"/>
      <c r="D4" s="2" t="s">
        <v>103</v>
      </c>
      <c r="E4" s="2" t="s">
        <v>106</v>
      </c>
      <c r="F4" s="3" t="s">
        <v>1</v>
      </c>
    </row>
    <row r="5" spans="1:6" ht="15.75" thickBot="1" x14ac:dyDescent="0.3">
      <c r="A5" s="51">
        <v>1</v>
      </c>
      <c r="B5" s="52"/>
      <c r="C5" s="52"/>
      <c r="D5" s="4">
        <v>2</v>
      </c>
      <c r="E5" s="4">
        <v>3</v>
      </c>
      <c r="F5" s="5">
        <v>4</v>
      </c>
    </row>
    <row r="6" spans="1:6" x14ac:dyDescent="0.25">
      <c r="A6" s="53" t="s">
        <v>2</v>
      </c>
      <c r="B6" s="54"/>
      <c r="C6" s="54"/>
      <c r="D6" s="18"/>
      <c r="E6" s="18"/>
      <c r="F6" s="19"/>
    </row>
    <row r="7" spans="1:6" x14ac:dyDescent="0.25">
      <c r="A7" s="57" t="s">
        <v>3</v>
      </c>
      <c r="B7" s="58"/>
      <c r="C7" s="58"/>
      <c r="D7" s="7">
        <f>D8+D9+D10+D13+D14+D15+D16+D17+D18+D19+D20+D11+D12</f>
        <v>15494400</v>
      </c>
      <c r="E7" s="7">
        <f>E8+E9+E10+E13+E14+E15+E16+E17+E18+E19+E20+E11+E12</f>
        <v>5214011.3499999996</v>
      </c>
      <c r="F7" s="31">
        <f t="shared" ref="F7:F31" si="0">IFERROR(E7/D7,0)</f>
        <v>0.33650940662432877</v>
      </c>
    </row>
    <row r="8" spans="1:6" x14ac:dyDescent="0.25">
      <c r="A8" s="45" t="s">
        <v>29</v>
      </c>
      <c r="B8" s="46"/>
      <c r="C8" s="46"/>
      <c r="D8" s="6">
        <v>7834400</v>
      </c>
      <c r="E8" s="6">
        <v>3109656.3</v>
      </c>
      <c r="F8" s="22">
        <f t="shared" si="0"/>
        <v>0.39692335086286118</v>
      </c>
    </row>
    <row r="9" spans="1:6" x14ac:dyDescent="0.25">
      <c r="A9" s="45" t="s">
        <v>4</v>
      </c>
      <c r="B9" s="46"/>
      <c r="C9" s="46"/>
      <c r="D9" s="6">
        <v>2518900</v>
      </c>
      <c r="E9" s="6">
        <v>1184974.99</v>
      </c>
      <c r="F9" s="22">
        <f t="shared" si="0"/>
        <v>0.47043351859938864</v>
      </c>
    </row>
    <row r="10" spans="1:6" x14ac:dyDescent="0.25">
      <c r="A10" s="45" t="s">
        <v>5</v>
      </c>
      <c r="B10" s="46"/>
      <c r="C10" s="46"/>
      <c r="D10" s="6">
        <v>379000</v>
      </c>
      <c r="E10" s="6">
        <v>388757.22</v>
      </c>
      <c r="F10" s="22">
        <f t="shared" si="0"/>
        <v>1.0257446437994722</v>
      </c>
    </row>
    <row r="11" spans="1:6" x14ac:dyDescent="0.25">
      <c r="A11" s="45" t="s">
        <v>98</v>
      </c>
      <c r="B11" s="46"/>
      <c r="C11" s="46"/>
      <c r="D11" s="6">
        <v>1058500</v>
      </c>
      <c r="E11" s="6">
        <v>78487.59</v>
      </c>
      <c r="F11" s="22">
        <f t="shared" si="0"/>
        <v>7.4149825224374105E-2</v>
      </c>
    </row>
    <row r="12" spans="1:6" x14ac:dyDescent="0.25">
      <c r="A12" s="45" t="s">
        <v>99</v>
      </c>
      <c r="B12" s="46"/>
      <c r="C12" s="46"/>
      <c r="D12" s="6">
        <v>3233600</v>
      </c>
      <c r="E12" s="6">
        <v>373778.94</v>
      </c>
      <c r="F12" s="22">
        <f t="shared" si="0"/>
        <v>0.11559220064324592</v>
      </c>
    </row>
    <row r="13" spans="1:6" x14ac:dyDescent="0.25">
      <c r="A13" s="45" t="s">
        <v>6</v>
      </c>
      <c r="B13" s="46"/>
      <c r="C13" s="46"/>
      <c r="D13" s="6">
        <v>10000</v>
      </c>
      <c r="E13" s="6"/>
      <c r="F13" s="22">
        <f t="shared" si="0"/>
        <v>0</v>
      </c>
    </row>
    <row r="14" spans="1:6" ht="30.75" customHeight="1" x14ac:dyDescent="0.25">
      <c r="A14" s="45" t="s">
        <v>7</v>
      </c>
      <c r="B14" s="46"/>
      <c r="C14" s="46"/>
      <c r="D14" s="6">
        <v>410000</v>
      </c>
      <c r="E14" s="6">
        <v>62162.31</v>
      </c>
      <c r="F14" s="22">
        <f t="shared" si="0"/>
        <v>0.15161539024390244</v>
      </c>
    </row>
    <row r="15" spans="1:6" x14ac:dyDescent="0.25">
      <c r="A15" s="45" t="s">
        <v>8</v>
      </c>
      <c r="B15" s="46"/>
      <c r="C15" s="46"/>
      <c r="D15" s="6"/>
      <c r="E15" s="6"/>
      <c r="F15" s="22">
        <f t="shared" si="0"/>
        <v>0</v>
      </c>
    </row>
    <row r="16" spans="1:6" x14ac:dyDescent="0.25">
      <c r="A16" s="45" t="s">
        <v>9</v>
      </c>
      <c r="B16" s="46"/>
      <c r="C16" s="46"/>
      <c r="D16" s="6"/>
      <c r="E16" s="6"/>
      <c r="F16" s="22">
        <f t="shared" si="0"/>
        <v>0</v>
      </c>
    </row>
    <row r="17" spans="1:6" x14ac:dyDescent="0.25">
      <c r="A17" s="45" t="s">
        <v>10</v>
      </c>
      <c r="B17" s="46"/>
      <c r="C17" s="46"/>
      <c r="D17" s="6">
        <v>50000</v>
      </c>
      <c r="E17" s="6">
        <v>16194</v>
      </c>
      <c r="F17" s="22">
        <f t="shared" si="0"/>
        <v>0.32388</v>
      </c>
    </row>
    <row r="18" spans="1:6" x14ac:dyDescent="0.25">
      <c r="A18" s="45" t="s">
        <v>11</v>
      </c>
      <c r="B18" s="46"/>
      <c r="C18" s="46"/>
      <c r="D18" s="6"/>
      <c r="E18" s="6"/>
      <c r="F18" s="22">
        <f t="shared" si="0"/>
        <v>0</v>
      </c>
    </row>
    <row r="19" spans="1:6" x14ac:dyDescent="0.25">
      <c r="A19" s="45" t="s">
        <v>12</v>
      </c>
      <c r="B19" s="46"/>
      <c r="C19" s="46"/>
      <c r="D19" s="6"/>
      <c r="E19" s="6"/>
      <c r="F19" s="22">
        <f t="shared" si="0"/>
        <v>0</v>
      </c>
    </row>
    <row r="20" spans="1:6" x14ac:dyDescent="0.25">
      <c r="A20" s="45" t="s">
        <v>13</v>
      </c>
      <c r="B20" s="46"/>
      <c r="C20" s="46"/>
      <c r="D20" s="6"/>
      <c r="E20" s="6"/>
      <c r="F20" s="22">
        <f t="shared" si="0"/>
        <v>0</v>
      </c>
    </row>
    <row r="21" spans="1:6" x14ac:dyDescent="0.25">
      <c r="A21" s="57" t="s">
        <v>14</v>
      </c>
      <c r="B21" s="58"/>
      <c r="C21" s="58"/>
      <c r="D21" s="7">
        <f>D22+D27+D28+D29+D30</f>
        <v>13627233.370000001</v>
      </c>
      <c r="E21" s="7">
        <f>E22+E27+E28+E29+E30</f>
        <v>286404.88</v>
      </c>
      <c r="F21" s="22">
        <f t="shared" si="0"/>
        <v>2.1017096590604582E-2</v>
      </c>
    </row>
    <row r="22" spans="1:6" x14ac:dyDescent="0.25">
      <c r="A22" s="45" t="s">
        <v>15</v>
      </c>
      <c r="B22" s="46"/>
      <c r="C22" s="46"/>
      <c r="D22" s="6">
        <f>D23+D24+D25+D26</f>
        <v>13627233.370000001</v>
      </c>
      <c r="E22" s="6">
        <f>E23+E24+E25+E26</f>
        <v>286404.88</v>
      </c>
      <c r="F22" s="22">
        <f t="shared" si="0"/>
        <v>2.1017096590604582E-2</v>
      </c>
    </row>
    <row r="23" spans="1:6" x14ac:dyDescent="0.25">
      <c r="A23" s="55" t="s">
        <v>49</v>
      </c>
      <c r="B23" s="56"/>
      <c r="C23" s="56"/>
      <c r="D23" s="6">
        <v>374693</v>
      </c>
      <c r="E23" s="6">
        <v>187350</v>
      </c>
      <c r="F23" s="22">
        <f t="shared" si="0"/>
        <v>0.50000934098048266</v>
      </c>
    </row>
    <row r="24" spans="1:6" x14ac:dyDescent="0.25">
      <c r="A24" s="55" t="s">
        <v>48</v>
      </c>
      <c r="B24" s="56"/>
      <c r="C24" s="56"/>
      <c r="D24" s="6">
        <v>2018340.37</v>
      </c>
      <c r="E24" s="6"/>
      <c r="F24" s="22">
        <f t="shared" si="0"/>
        <v>0</v>
      </c>
    </row>
    <row r="25" spans="1:6" x14ac:dyDescent="0.25">
      <c r="A25" s="55" t="s">
        <v>30</v>
      </c>
      <c r="B25" s="56"/>
      <c r="C25" s="56"/>
      <c r="D25" s="6">
        <v>234200</v>
      </c>
      <c r="E25" s="6">
        <v>99054.88</v>
      </c>
      <c r="F25" s="22">
        <f t="shared" si="0"/>
        <v>0.4229499573014518</v>
      </c>
    </row>
    <row r="26" spans="1:6" ht="15" customHeight="1" x14ac:dyDescent="0.25">
      <c r="A26" s="55" t="s">
        <v>47</v>
      </c>
      <c r="B26" s="56"/>
      <c r="C26" s="56"/>
      <c r="D26" s="6">
        <v>11000000</v>
      </c>
      <c r="E26" s="6"/>
      <c r="F26" s="22">
        <f t="shared" si="0"/>
        <v>0</v>
      </c>
    </row>
    <row r="27" spans="1:6" x14ac:dyDescent="0.25">
      <c r="A27" s="45" t="s">
        <v>16</v>
      </c>
      <c r="B27" s="46"/>
      <c r="C27" s="46"/>
      <c r="D27" s="6"/>
      <c r="E27" s="6"/>
      <c r="F27" s="22">
        <f t="shared" si="0"/>
        <v>0</v>
      </c>
    </row>
    <row r="28" spans="1:6" x14ac:dyDescent="0.25">
      <c r="A28" s="45" t="s">
        <v>17</v>
      </c>
      <c r="B28" s="46"/>
      <c r="C28" s="46"/>
      <c r="D28" s="6"/>
      <c r="E28" s="6"/>
      <c r="F28" s="22">
        <f t="shared" si="0"/>
        <v>0</v>
      </c>
    </row>
    <row r="29" spans="1:6" x14ac:dyDescent="0.25">
      <c r="A29" s="45" t="s">
        <v>100</v>
      </c>
      <c r="B29" s="46"/>
      <c r="C29" s="46"/>
      <c r="D29" s="6"/>
      <c r="E29" s="6"/>
      <c r="F29" s="22">
        <f t="shared" ref="F29" si="1">IFERROR(E29/D29,0)</f>
        <v>0</v>
      </c>
    </row>
    <row r="30" spans="1:6" x14ac:dyDescent="0.25">
      <c r="A30" s="45" t="s">
        <v>101</v>
      </c>
      <c r="B30" s="46"/>
      <c r="C30" s="46"/>
      <c r="D30" s="6"/>
      <c r="E30" s="6"/>
      <c r="F30" s="22">
        <f t="shared" ref="F30" si="2">IFERROR(E30/D30,0)</f>
        <v>0</v>
      </c>
    </row>
    <row r="31" spans="1:6" x14ac:dyDescent="0.25">
      <c r="A31" s="47" t="s">
        <v>18</v>
      </c>
      <c r="B31" s="48"/>
      <c r="C31" s="48"/>
      <c r="D31" s="8">
        <f>D7+D21</f>
        <v>29121633.370000001</v>
      </c>
      <c r="E31" s="8">
        <f>E7+E21</f>
        <v>5500416.2299999995</v>
      </c>
      <c r="F31" s="32">
        <f t="shared" si="0"/>
        <v>0.18887732566767079</v>
      </c>
    </row>
    <row r="32" spans="1:6" ht="29.25" x14ac:dyDescent="0.25">
      <c r="A32" s="17" t="s">
        <v>37</v>
      </c>
      <c r="B32" s="13" t="s">
        <v>38</v>
      </c>
      <c r="C32" s="11" t="s">
        <v>19</v>
      </c>
      <c r="D32" s="12"/>
      <c r="E32" s="12"/>
      <c r="F32" s="21"/>
    </row>
    <row r="33" spans="1:6" x14ac:dyDescent="0.25">
      <c r="A33" s="24" t="s">
        <v>40</v>
      </c>
      <c r="B33" s="25" t="s">
        <v>39</v>
      </c>
      <c r="C33" s="26" t="s">
        <v>20</v>
      </c>
      <c r="D33" s="7">
        <f>D34+D35+D36+D37+D39+D40+D38</f>
        <v>8000</v>
      </c>
      <c r="E33" s="7">
        <f>E34+E35+E36+E37+E39+E40+E38</f>
        <v>6166.6</v>
      </c>
      <c r="F33" s="31">
        <f t="shared" ref="F33:F58" si="3">IFERROR(E33/D33,0)</f>
        <v>0.77082500000000009</v>
      </c>
    </row>
    <row r="34" spans="1:6" ht="30" x14ac:dyDescent="0.25">
      <c r="A34" s="27" t="s">
        <v>40</v>
      </c>
      <c r="B34" s="14" t="s">
        <v>41</v>
      </c>
      <c r="C34" s="9" t="s">
        <v>31</v>
      </c>
      <c r="D34" s="10"/>
      <c r="E34" s="10"/>
      <c r="F34" s="22">
        <f t="shared" si="3"/>
        <v>0</v>
      </c>
    </row>
    <row r="35" spans="1:6" ht="45" x14ac:dyDescent="0.25">
      <c r="A35" s="27" t="s">
        <v>40</v>
      </c>
      <c r="B35" s="14" t="s">
        <v>42</v>
      </c>
      <c r="C35" s="9" t="s">
        <v>32</v>
      </c>
      <c r="D35" s="10"/>
      <c r="E35" s="10"/>
      <c r="F35" s="22">
        <f t="shared" si="3"/>
        <v>0</v>
      </c>
    </row>
    <row r="36" spans="1:6" x14ac:dyDescent="0.25">
      <c r="A36" s="27" t="s">
        <v>40</v>
      </c>
      <c r="B36" s="14" t="s">
        <v>43</v>
      </c>
      <c r="C36" s="9" t="s">
        <v>33</v>
      </c>
      <c r="D36" s="10"/>
      <c r="E36" s="10"/>
      <c r="F36" s="22">
        <f t="shared" si="3"/>
        <v>0</v>
      </c>
    </row>
    <row r="37" spans="1:6" ht="30" x14ac:dyDescent="0.25">
      <c r="A37" s="27" t="s">
        <v>40</v>
      </c>
      <c r="B37" s="14" t="s">
        <v>44</v>
      </c>
      <c r="C37" s="9" t="s">
        <v>34</v>
      </c>
      <c r="D37" s="10"/>
      <c r="E37" s="10"/>
      <c r="F37" s="22">
        <f t="shared" si="3"/>
        <v>0</v>
      </c>
    </row>
    <row r="38" spans="1:6" x14ac:dyDescent="0.25">
      <c r="A38" s="27" t="s">
        <v>40</v>
      </c>
      <c r="B38" s="14" t="s">
        <v>62</v>
      </c>
      <c r="C38" s="9" t="s">
        <v>102</v>
      </c>
      <c r="D38" s="10"/>
      <c r="E38" s="10"/>
      <c r="F38" s="22">
        <f t="shared" si="3"/>
        <v>0</v>
      </c>
    </row>
    <row r="39" spans="1:6" x14ac:dyDescent="0.25">
      <c r="A39" s="27" t="s">
        <v>40</v>
      </c>
      <c r="B39" s="14" t="s">
        <v>45</v>
      </c>
      <c r="C39" s="9" t="s">
        <v>35</v>
      </c>
      <c r="D39" s="10"/>
      <c r="E39" s="10"/>
      <c r="F39" s="22">
        <f t="shared" si="3"/>
        <v>0</v>
      </c>
    </row>
    <row r="40" spans="1:6" x14ac:dyDescent="0.25">
      <c r="A40" s="27" t="s">
        <v>40</v>
      </c>
      <c r="B40" s="14" t="s">
        <v>46</v>
      </c>
      <c r="C40" s="9" t="s">
        <v>36</v>
      </c>
      <c r="D40" s="10">
        <v>8000</v>
      </c>
      <c r="E40" s="10">
        <v>6166.6</v>
      </c>
      <c r="F40" s="22">
        <f t="shared" si="3"/>
        <v>0.77082500000000009</v>
      </c>
    </row>
    <row r="41" spans="1:6" x14ac:dyDescent="0.25">
      <c r="A41" s="24" t="s">
        <v>41</v>
      </c>
      <c r="B41" s="25" t="s">
        <v>39</v>
      </c>
      <c r="C41" s="26" t="s">
        <v>21</v>
      </c>
      <c r="D41" s="7">
        <v>234200</v>
      </c>
      <c r="E41" s="7">
        <v>99054.88</v>
      </c>
      <c r="F41" s="22">
        <f t="shared" si="3"/>
        <v>0.4229499573014518</v>
      </c>
    </row>
    <row r="42" spans="1:6" x14ac:dyDescent="0.25">
      <c r="A42" s="24" t="s">
        <v>50</v>
      </c>
      <c r="B42" s="25" t="s">
        <v>39</v>
      </c>
      <c r="C42" s="26" t="s">
        <v>22</v>
      </c>
      <c r="D42" s="7">
        <f>D43+D44</f>
        <v>100000</v>
      </c>
      <c r="E42" s="7">
        <f>E43+E44</f>
        <v>46600</v>
      </c>
      <c r="F42" s="22">
        <f t="shared" si="3"/>
        <v>0.46600000000000003</v>
      </c>
    </row>
    <row r="43" spans="1:6" ht="30" x14ac:dyDescent="0.25">
      <c r="A43" s="27" t="s">
        <v>50</v>
      </c>
      <c r="B43" s="14" t="s">
        <v>51</v>
      </c>
      <c r="C43" s="9" t="s">
        <v>52</v>
      </c>
      <c r="D43" s="10"/>
      <c r="E43" s="10"/>
      <c r="F43" s="22">
        <f t="shared" si="3"/>
        <v>0</v>
      </c>
    </row>
    <row r="44" spans="1:6" ht="30" x14ac:dyDescent="0.25">
      <c r="A44" s="27" t="s">
        <v>50</v>
      </c>
      <c r="B44" s="14" t="s">
        <v>69</v>
      </c>
      <c r="C44" s="9" t="s">
        <v>104</v>
      </c>
      <c r="D44" s="10">
        <v>100000</v>
      </c>
      <c r="E44" s="10">
        <v>46600</v>
      </c>
      <c r="F44" s="22">
        <f t="shared" si="3"/>
        <v>0.46600000000000003</v>
      </c>
    </row>
    <row r="45" spans="1:6" x14ac:dyDescent="0.25">
      <c r="A45" s="28" t="s">
        <v>42</v>
      </c>
      <c r="B45" s="25" t="s">
        <v>39</v>
      </c>
      <c r="C45" s="26" t="s">
        <v>53</v>
      </c>
      <c r="D45" s="7">
        <f>D46+D47+D48+D49</f>
        <v>18139493</v>
      </c>
      <c r="E45" s="7">
        <f>E46+E47+E48+E49</f>
        <v>3432117.3</v>
      </c>
      <c r="F45" s="22">
        <f t="shared" si="3"/>
        <v>0.18920690341235005</v>
      </c>
    </row>
    <row r="46" spans="1:6" x14ac:dyDescent="0.25">
      <c r="A46" s="27" t="s">
        <v>42</v>
      </c>
      <c r="B46" s="14" t="s">
        <v>43</v>
      </c>
      <c r="C46" s="9" t="s">
        <v>54</v>
      </c>
      <c r="D46" s="10"/>
      <c r="E46" s="10"/>
      <c r="F46" s="22">
        <f t="shared" si="3"/>
        <v>0</v>
      </c>
    </row>
    <row r="47" spans="1:6" x14ac:dyDescent="0.25">
      <c r="A47" s="27" t="s">
        <v>42</v>
      </c>
      <c r="B47" s="14" t="s">
        <v>55</v>
      </c>
      <c r="C47" s="9" t="s">
        <v>56</v>
      </c>
      <c r="D47" s="10">
        <v>1200000</v>
      </c>
      <c r="E47" s="10">
        <v>667030.30000000005</v>
      </c>
      <c r="F47" s="22">
        <f t="shared" si="3"/>
        <v>0.55585858333333338</v>
      </c>
    </row>
    <row r="48" spans="1:6" x14ac:dyDescent="0.25">
      <c r="A48" s="27" t="s">
        <v>42</v>
      </c>
      <c r="B48" s="14" t="s">
        <v>51</v>
      </c>
      <c r="C48" s="9" t="s">
        <v>57</v>
      </c>
      <c r="D48" s="10">
        <v>16483493</v>
      </c>
      <c r="E48" s="10">
        <v>2765087</v>
      </c>
      <c r="F48" s="22">
        <f t="shared" si="3"/>
        <v>0.16774885031952874</v>
      </c>
    </row>
    <row r="49" spans="1:6" x14ac:dyDescent="0.25">
      <c r="A49" s="27" t="s">
        <v>42</v>
      </c>
      <c r="B49" s="14" t="s">
        <v>58</v>
      </c>
      <c r="C49" s="9" t="s">
        <v>59</v>
      </c>
      <c r="D49" s="10">
        <v>456000</v>
      </c>
      <c r="E49" s="10"/>
      <c r="F49" s="22">
        <f t="shared" si="3"/>
        <v>0</v>
      </c>
    </row>
    <row r="50" spans="1:6" x14ac:dyDescent="0.25">
      <c r="A50" s="24" t="s">
        <v>43</v>
      </c>
      <c r="B50" s="25" t="s">
        <v>39</v>
      </c>
      <c r="C50" s="26" t="s">
        <v>23</v>
      </c>
      <c r="D50" s="7">
        <f>D51+D52+D53</f>
        <v>11020506.369999999</v>
      </c>
      <c r="E50" s="7">
        <f>E51+E52+E53</f>
        <v>2239996.6</v>
      </c>
      <c r="F50" s="22">
        <f t="shared" si="3"/>
        <v>0.20325713944485477</v>
      </c>
    </row>
    <row r="51" spans="1:6" x14ac:dyDescent="0.25">
      <c r="A51" s="27" t="s">
        <v>43</v>
      </c>
      <c r="B51" s="14" t="s">
        <v>40</v>
      </c>
      <c r="C51" s="9" t="s">
        <v>60</v>
      </c>
      <c r="D51" s="10"/>
      <c r="E51" s="10"/>
      <c r="F51" s="22">
        <f t="shared" si="3"/>
        <v>0</v>
      </c>
    </row>
    <row r="52" spans="1:6" x14ac:dyDescent="0.25">
      <c r="A52" s="27" t="s">
        <v>43</v>
      </c>
      <c r="B52" s="14" t="s">
        <v>41</v>
      </c>
      <c r="C52" s="9" t="s">
        <v>61</v>
      </c>
      <c r="D52" s="10">
        <v>2500000</v>
      </c>
      <c r="E52" s="10">
        <v>40680</v>
      </c>
      <c r="F52" s="22">
        <f t="shared" si="3"/>
        <v>1.6271999999999998E-2</v>
      </c>
    </row>
    <row r="53" spans="1:6" x14ac:dyDescent="0.25">
      <c r="A53" s="27" t="s">
        <v>43</v>
      </c>
      <c r="B53" s="14" t="s">
        <v>50</v>
      </c>
      <c r="C53" s="9" t="s">
        <v>97</v>
      </c>
      <c r="D53" s="10">
        <v>8520506.3699999992</v>
      </c>
      <c r="E53" s="10">
        <v>2199316.6</v>
      </c>
      <c r="F53" s="22">
        <f t="shared" si="3"/>
        <v>0.25812041027791643</v>
      </c>
    </row>
    <row r="54" spans="1:6" x14ac:dyDescent="0.25">
      <c r="A54" s="24" t="s">
        <v>62</v>
      </c>
      <c r="B54" s="25" t="s">
        <v>39</v>
      </c>
      <c r="C54" s="26" t="s">
        <v>24</v>
      </c>
      <c r="D54" s="7">
        <f>D55+D56+D57+D59+D58</f>
        <v>0</v>
      </c>
      <c r="E54" s="7">
        <f>E55+E56+E57+E59+E58</f>
        <v>0</v>
      </c>
      <c r="F54" s="22">
        <f t="shared" si="3"/>
        <v>0</v>
      </c>
    </row>
    <row r="55" spans="1:6" x14ac:dyDescent="0.25">
      <c r="A55" s="27" t="s">
        <v>62</v>
      </c>
      <c r="B55" s="14" t="s">
        <v>40</v>
      </c>
      <c r="C55" s="9" t="s">
        <v>63</v>
      </c>
      <c r="D55" s="10"/>
      <c r="E55" s="10"/>
      <c r="F55" s="22">
        <f t="shared" si="3"/>
        <v>0</v>
      </c>
    </row>
    <row r="56" spans="1:6" x14ac:dyDescent="0.25">
      <c r="A56" s="27" t="s">
        <v>62</v>
      </c>
      <c r="B56" s="14" t="s">
        <v>41</v>
      </c>
      <c r="C56" s="9" t="s">
        <v>64</v>
      </c>
      <c r="D56" s="10"/>
      <c r="E56" s="10"/>
      <c r="F56" s="22">
        <f t="shared" si="3"/>
        <v>0</v>
      </c>
    </row>
    <row r="57" spans="1:6" x14ac:dyDescent="0.25">
      <c r="A57" s="27" t="s">
        <v>62</v>
      </c>
      <c r="B57" s="14" t="s">
        <v>50</v>
      </c>
      <c r="C57" s="9" t="s">
        <v>65</v>
      </c>
      <c r="D57" s="10"/>
      <c r="E57" s="10"/>
      <c r="F57" s="22">
        <f t="shared" si="3"/>
        <v>0</v>
      </c>
    </row>
    <row r="58" spans="1:6" x14ac:dyDescent="0.25">
      <c r="A58" s="27" t="s">
        <v>62</v>
      </c>
      <c r="B58" s="14" t="s">
        <v>62</v>
      </c>
      <c r="C58" s="9" t="s">
        <v>95</v>
      </c>
      <c r="D58" s="10"/>
      <c r="E58" s="10"/>
      <c r="F58" s="22">
        <f t="shared" si="3"/>
        <v>0</v>
      </c>
    </row>
    <row r="59" spans="1:6" x14ac:dyDescent="0.25">
      <c r="A59" s="27" t="s">
        <v>62</v>
      </c>
      <c r="B59" s="14" t="s">
        <v>51</v>
      </c>
      <c r="C59" s="9" t="s">
        <v>66</v>
      </c>
      <c r="D59" s="10"/>
      <c r="E59" s="10"/>
      <c r="F59" s="22">
        <f t="shared" ref="F59:F78" si="4">IFERROR(E59/D59,0)</f>
        <v>0</v>
      </c>
    </row>
    <row r="60" spans="1:6" x14ac:dyDescent="0.25">
      <c r="A60" s="24" t="s">
        <v>55</v>
      </c>
      <c r="B60" s="25" t="s">
        <v>39</v>
      </c>
      <c r="C60" s="26" t="s">
        <v>67</v>
      </c>
      <c r="D60" s="7">
        <f>D61+D62</f>
        <v>146909.07999999999</v>
      </c>
      <c r="E60" s="7">
        <f>E61+E62</f>
        <v>51730</v>
      </c>
      <c r="F60" s="22">
        <f t="shared" si="4"/>
        <v>0.35212255090018946</v>
      </c>
    </row>
    <row r="61" spans="1:6" x14ac:dyDescent="0.25">
      <c r="A61" s="27" t="s">
        <v>55</v>
      </c>
      <c r="B61" s="14" t="s">
        <v>40</v>
      </c>
      <c r="C61" s="9" t="s">
        <v>25</v>
      </c>
      <c r="D61" s="10">
        <v>146909.07999999999</v>
      </c>
      <c r="E61" s="10">
        <v>51730</v>
      </c>
      <c r="F61" s="22">
        <f t="shared" si="4"/>
        <v>0.35212255090018946</v>
      </c>
    </row>
    <row r="62" spans="1:6" x14ac:dyDescent="0.25">
      <c r="A62" s="27" t="s">
        <v>55</v>
      </c>
      <c r="B62" s="14" t="s">
        <v>42</v>
      </c>
      <c r="C62" s="9" t="s">
        <v>68</v>
      </c>
      <c r="D62" s="10"/>
      <c r="E62" s="10"/>
      <c r="F62" s="22">
        <f t="shared" si="4"/>
        <v>0</v>
      </c>
    </row>
    <row r="63" spans="1:6" x14ac:dyDescent="0.25">
      <c r="A63" s="24" t="s">
        <v>69</v>
      </c>
      <c r="B63" s="25" t="s">
        <v>39</v>
      </c>
      <c r="C63" s="26" t="s">
        <v>26</v>
      </c>
      <c r="D63" s="7">
        <f>D64+D65+D66</f>
        <v>115000</v>
      </c>
      <c r="E63" s="7">
        <f>E64+E65+E66</f>
        <v>46129.15</v>
      </c>
      <c r="F63" s="22">
        <f t="shared" si="4"/>
        <v>0.40112304347826089</v>
      </c>
    </row>
    <row r="64" spans="1:6" x14ac:dyDescent="0.25">
      <c r="A64" s="27" t="s">
        <v>69</v>
      </c>
      <c r="B64" s="14" t="s">
        <v>40</v>
      </c>
      <c r="C64" s="9" t="s">
        <v>70</v>
      </c>
      <c r="D64" s="10">
        <v>115000</v>
      </c>
      <c r="E64" s="10">
        <v>46129.15</v>
      </c>
      <c r="F64" s="22">
        <f t="shared" si="4"/>
        <v>0.40112304347826089</v>
      </c>
    </row>
    <row r="65" spans="1:6" x14ac:dyDescent="0.25">
      <c r="A65" s="27" t="s">
        <v>69</v>
      </c>
      <c r="B65" s="14" t="s">
        <v>50</v>
      </c>
      <c r="C65" s="9" t="s">
        <v>71</v>
      </c>
      <c r="D65" s="10"/>
      <c r="E65" s="10"/>
      <c r="F65" s="22">
        <f t="shared" si="4"/>
        <v>0</v>
      </c>
    </row>
    <row r="66" spans="1:6" x14ac:dyDescent="0.25">
      <c r="A66" s="27" t="s">
        <v>69</v>
      </c>
      <c r="B66" s="14" t="s">
        <v>42</v>
      </c>
      <c r="C66" s="9" t="s">
        <v>72</v>
      </c>
      <c r="D66" s="10"/>
      <c r="E66" s="10"/>
      <c r="F66" s="22">
        <f t="shared" si="4"/>
        <v>0</v>
      </c>
    </row>
    <row r="67" spans="1:6" x14ac:dyDescent="0.25">
      <c r="A67" s="24" t="s">
        <v>45</v>
      </c>
      <c r="B67" s="25" t="s">
        <v>39</v>
      </c>
      <c r="C67" s="26" t="s">
        <v>27</v>
      </c>
      <c r="D67" s="7">
        <f>D68</f>
        <v>0</v>
      </c>
      <c r="E67" s="7">
        <f>E68</f>
        <v>0</v>
      </c>
      <c r="F67" s="22">
        <f t="shared" si="4"/>
        <v>0</v>
      </c>
    </row>
    <row r="68" spans="1:6" x14ac:dyDescent="0.25">
      <c r="A68" s="27" t="s">
        <v>45</v>
      </c>
      <c r="B68" s="14" t="s">
        <v>40</v>
      </c>
      <c r="C68" s="9" t="s">
        <v>73</v>
      </c>
      <c r="D68" s="10"/>
      <c r="E68" s="10"/>
      <c r="F68" s="22">
        <f t="shared" si="4"/>
        <v>0</v>
      </c>
    </row>
    <row r="69" spans="1:6" x14ac:dyDescent="0.25">
      <c r="A69" s="24" t="s">
        <v>58</v>
      </c>
      <c r="B69" s="25" t="s">
        <v>39</v>
      </c>
      <c r="C69" s="26" t="s">
        <v>74</v>
      </c>
      <c r="D69" s="7">
        <f>D70+D71</f>
        <v>0</v>
      </c>
      <c r="E69" s="7">
        <f>E70+E71</f>
        <v>0</v>
      </c>
      <c r="F69" s="22">
        <f t="shared" si="4"/>
        <v>0</v>
      </c>
    </row>
    <row r="70" spans="1:6" x14ac:dyDescent="0.25">
      <c r="A70" s="27" t="s">
        <v>58</v>
      </c>
      <c r="B70" s="14" t="s">
        <v>41</v>
      </c>
      <c r="C70" s="9" t="s">
        <v>75</v>
      </c>
      <c r="D70" s="10"/>
      <c r="E70" s="10"/>
      <c r="F70" s="22">
        <f t="shared" si="4"/>
        <v>0</v>
      </c>
    </row>
    <row r="71" spans="1:6" x14ac:dyDescent="0.25">
      <c r="A71" s="27" t="s">
        <v>58</v>
      </c>
      <c r="B71" s="14" t="s">
        <v>42</v>
      </c>
      <c r="C71" s="9" t="s">
        <v>76</v>
      </c>
      <c r="D71" s="10"/>
      <c r="E71" s="10"/>
      <c r="F71" s="22">
        <f t="shared" si="4"/>
        <v>0</v>
      </c>
    </row>
    <row r="72" spans="1:6" x14ac:dyDescent="0.25">
      <c r="A72" s="24" t="s">
        <v>46</v>
      </c>
      <c r="B72" s="25" t="s">
        <v>39</v>
      </c>
      <c r="C72" s="26" t="s">
        <v>77</v>
      </c>
      <c r="D72" s="7">
        <f>D73</f>
        <v>0</v>
      </c>
      <c r="E72" s="7">
        <f>E73</f>
        <v>0</v>
      </c>
      <c r="F72" s="22">
        <f t="shared" si="4"/>
        <v>0</v>
      </c>
    </row>
    <row r="73" spans="1:6" x14ac:dyDescent="0.25">
      <c r="A73" s="27" t="s">
        <v>46</v>
      </c>
      <c r="B73" s="14" t="s">
        <v>40</v>
      </c>
      <c r="C73" s="9" t="s">
        <v>78</v>
      </c>
      <c r="D73" s="10"/>
      <c r="E73" s="10"/>
      <c r="F73" s="22">
        <f t="shared" si="4"/>
        <v>0</v>
      </c>
    </row>
    <row r="74" spans="1:6" ht="30" x14ac:dyDescent="0.25">
      <c r="A74" s="24" t="s">
        <v>79</v>
      </c>
      <c r="B74" s="25" t="s">
        <v>39</v>
      </c>
      <c r="C74" s="26" t="s">
        <v>80</v>
      </c>
      <c r="D74" s="7">
        <f>D75+D76</f>
        <v>0</v>
      </c>
      <c r="E74" s="7">
        <f>E75+E76</f>
        <v>0</v>
      </c>
      <c r="F74" s="22">
        <f t="shared" si="4"/>
        <v>0</v>
      </c>
    </row>
    <row r="75" spans="1:6" ht="30" x14ac:dyDescent="0.25">
      <c r="A75" s="27" t="s">
        <v>79</v>
      </c>
      <c r="B75" s="14" t="s">
        <v>40</v>
      </c>
      <c r="C75" s="9" t="s">
        <v>81</v>
      </c>
      <c r="D75" s="10"/>
      <c r="E75" s="10"/>
      <c r="F75" s="22">
        <f t="shared" si="4"/>
        <v>0</v>
      </c>
    </row>
    <row r="76" spans="1:6" ht="30" x14ac:dyDescent="0.25">
      <c r="A76" s="27" t="s">
        <v>79</v>
      </c>
      <c r="B76" s="14" t="s">
        <v>50</v>
      </c>
      <c r="C76" s="9" t="s">
        <v>82</v>
      </c>
      <c r="D76" s="10"/>
      <c r="E76" s="10"/>
      <c r="F76" s="22">
        <f t="shared" si="4"/>
        <v>0</v>
      </c>
    </row>
    <row r="77" spans="1:6" x14ac:dyDescent="0.25">
      <c r="A77" s="27"/>
      <c r="B77" s="14"/>
      <c r="C77" s="9"/>
      <c r="D77" s="10"/>
      <c r="E77" s="10"/>
      <c r="F77" s="22">
        <f t="shared" si="4"/>
        <v>0</v>
      </c>
    </row>
    <row r="78" spans="1:6" x14ac:dyDescent="0.25">
      <c r="A78" s="27"/>
      <c r="B78" s="14"/>
      <c r="C78" s="29" t="s">
        <v>18</v>
      </c>
      <c r="D78" s="30">
        <f>D33+D41+D42+D45+D50+D54+D60+D63+D67+D69+D72+D74</f>
        <v>29764108.449999996</v>
      </c>
      <c r="E78" s="30">
        <f>E33+E41+E42+E45+E50+E54+E60+E63+E67+E69+E72+E74</f>
        <v>5921794.5300000003</v>
      </c>
      <c r="F78" s="32">
        <f t="shared" si="4"/>
        <v>0.19895756461000266</v>
      </c>
    </row>
    <row r="79" spans="1:6" x14ac:dyDescent="0.25">
      <c r="A79" s="42" t="s">
        <v>28</v>
      </c>
      <c r="B79" s="43"/>
      <c r="C79" s="44"/>
      <c r="D79" s="12">
        <f>D31-D78</f>
        <v>-642475.07999999449</v>
      </c>
      <c r="E79" s="12">
        <f>E31-E78</f>
        <v>-421378.30000000075</v>
      </c>
      <c r="F79" s="21"/>
    </row>
    <row r="80" spans="1:6" x14ac:dyDescent="0.25">
      <c r="A80" s="40" t="s">
        <v>83</v>
      </c>
      <c r="B80" s="41"/>
      <c r="C80" s="41"/>
      <c r="D80" s="8">
        <f>D81+D82</f>
        <v>0</v>
      </c>
      <c r="E80" s="8">
        <f>E81+E82</f>
        <v>0</v>
      </c>
      <c r="F80" s="22"/>
    </row>
    <row r="81" spans="1:6" x14ac:dyDescent="0.25">
      <c r="A81" s="36" t="s">
        <v>84</v>
      </c>
      <c r="B81" s="37"/>
      <c r="C81" s="37"/>
      <c r="D81" s="15"/>
      <c r="E81" s="15"/>
      <c r="F81" s="20"/>
    </row>
    <row r="82" spans="1:6" x14ac:dyDescent="0.25">
      <c r="A82" s="36" t="s">
        <v>85</v>
      </c>
      <c r="B82" s="37"/>
      <c r="C82" s="37"/>
      <c r="D82" s="15"/>
      <c r="E82" s="15"/>
      <c r="F82" s="20"/>
    </row>
    <row r="83" spans="1:6" x14ac:dyDescent="0.25">
      <c r="A83" s="40" t="s">
        <v>86</v>
      </c>
      <c r="B83" s="41"/>
      <c r="C83" s="41"/>
      <c r="D83" s="16">
        <f>D84+D85</f>
        <v>0</v>
      </c>
      <c r="E83" s="16">
        <f>E84+E85</f>
        <v>0</v>
      </c>
      <c r="F83" s="20"/>
    </row>
    <row r="84" spans="1:6" x14ac:dyDescent="0.25">
      <c r="A84" s="36" t="s">
        <v>84</v>
      </c>
      <c r="B84" s="37"/>
      <c r="C84" s="37"/>
      <c r="D84" s="15"/>
      <c r="E84" s="15"/>
      <c r="F84" s="20"/>
    </row>
    <row r="85" spans="1:6" x14ac:dyDescent="0.25">
      <c r="A85" s="36" t="s">
        <v>85</v>
      </c>
      <c r="B85" s="37"/>
      <c r="C85" s="37"/>
      <c r="D85" s="15"/>
      <c r="E85" s="15"/>
      <c r="F85" s="20"/>
    </row>
    <row r="86" spans="1:6" x14ac:dyDescent="0.25">
      <c r="A86" s="38" t="s">
        <v>87</v>
      </c>
      <c r="B86" s="39"/>
      <c r="C86" s="39"/>
      <c r="D86" s="16"/>
      <c r="E86" s="16"/>
      <c r="F86" s="20"/>
    </row>
    <row r="87" spans="1:6" x14ac:dyDescent="0.25">
      <c r="A87" s="38" t="s">
        <v>88</v>
      </c>
      <c r="B87" s="39"/>
      <c r="C87" s="39"/>
      <c r="D87" s="16"/>
      <c r="E87" s="16"/>
      <c r="F87" s="20"/>
    </row>
    <row r="88" spans="1:6" x14ac:dyDescent="0.25">
      <c r="A88" s="38" t="s">
        <v>89</v>
      </c>
      <c r="B88" s="39"/>
      <c r="C88" s="39"/>
      <c r="D88" s="16">
        <f>D89+D90</f>
        <v>0</v>
      </c>
      <c r="E88" s="16">
        <f>E89+E90</f>
        <v>0</v>
      </c>
      <c r="F88" s="20"/>
    </row>
    <row r="89" spans="1:6" x14ac:dyDescent="0.25">
      <c r="A89" s="36" t="s">
        <v>90</v>
      </c>
      <c r="B89" s="37"/>
      <c r="C89" s="37"/>
      <c r="D89" s="15"/>
      <c r="E89" s="15"/>
      <c r="F89" s="20"/>
    </row>
    <row r="90" spans="1:6" x14ac:dyDescent="0.25">
      <c r="A90" s="36" t="s">
        <v>91</v>
      </c>
      <c r="B90" s="37"/>
      <c r="C90" s="37"/>
      <c r="D90" s="15"/>
      <c r="E90" s="15"/>
      <c r="F90" s="20"/>
    </row>
    <row r="91" spans="1:6" x14ac:dyDescent="0.25">
      <c r="A91" s="38" t="s">
        <v>92</v>
      </c>
      <c r="B91" s="39"/>
      <c r="C91" s="39"/>
      <c r="D91" s="16">
        <f>D92+D93</f>
        <v>0</v>
      </c>
      <c r="E91" s="16">
        <f>E92+E93</f>
        <v>0</v>
      </c>
      <c r="F91" s="20"/>
    </row>
    <row r="92" spans="1:6" x14ac:dyDescent="0.25">
      <c r="A92" s="36" t="s">
        <v>90</v>
      </c>
      <c r="B92" s="37"/>
      <c r="C92" s="37"/>
      <c r="D92" s="15"/>
      <c r="E92" s="15"/>
      <c r="F92" s="20"/>
    </row>
    <row r="93" spans="1:6" x14ac:dyDescent="0.25">
      <c r="A93" s="36" t="s">
        <v>91</v>
      </c>
      <c r="B93" s="37"/>
      <c r="C93" s="37"/>
      <c r="D93" s="6"/>
      <c r="E93" s="6"/>
      <c r="F93" s="20"/>
    </row>
    <row r="94" spans="1:6" x14ac:dyDescent="0.25">
      <c r="A94" s="40" t="s">
        <v>93</v>
      </c>
      <c r="B94" s="41"/>
      <c r="C94" s="41"/>
      <c r="D94" s="8">
        <v>642475.07999999996</v>
      </c>
      <c r="E94" s="8">
        <v>421378.3</v>
      </c>
      <c r="F94" s="20"/>
    </row>
    <row r="95" spans="1:6" ht="15.75" thickBot="1" x14ac:dyDescent="0.3">
      <c r="A95" s="34" t="s">
        <v>94</v>
      </c>
      <c r="B95" s="35"/>
      <c r="C95" s="35"/>
      <c r="D95" s="33">
        <f>D80+D83+D86+D87+D88+D91+D94</f>
        <v>642475.07999999996</v>
      </c>
      <c r="E95" s="33">
        <f>E80+E83+E86+E87+E88+E91+E94</f>
        <v>421378.3</v>
      </c>
      <c r="F95" s="23"/>
    </row>
  </sheetData>
  <mergeCells count="46">
    <mergeCell ref="A11:C11"/>
    <mergeCell ref="A12:C12"/>
    <mergeCell ref="A29:C29"/>
    <mergeCell ref="A30:C30"/>
    <mergeCell ref="C2:F2"/>
    <mergeCell ref="A7:C7"/>
    <mergeCell ref="A8:C8"/>
    <mergeCell ref="A9:C9"/>
    <mergeCell ref="A10:C10"/>
    <mergeCell ref="A13:C13"/>
    <mergeCell ref="A14:C14"/>
    <mergeCell ref="A15:C15"/>
    <mergeCell ref="A16:C16"/>
    <mergeCell ref="A17:C17"/>
    <mergeCell ref="A79:C79"/>
    <mergeCell ref="A28:C28"/>
    <mergeCell ref="A31:C31"/>
    <mergeCell ref="A4:C4"/>
    <mergeCell ref="A5:C5"/>
    <mergeCell ref="A6:C6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84:C84"/>
    <mergeCell ref="A80:C80"/>
    <mergeCell ref="A81:C81"/>
    <mergeCell ref="A82:C82"/>
    <mergeCell ref="A83:C83"/>
    <mergeCell ref="A85:C85"/>
    <mergeCell ref="A86:C86"/>
    <mergeCell ref="A87:C87"/>
    <mergeCell ref="A88:C88"/>
    <mergeCell ref="A89:C89"/>
    <mergeCell ref="A95:C95"/>
    <mergeCell ref="A90:C90"/>
    <mergeCell ref="A91:C91"/>
    <mergeCell ref="A92:C92"/>
    <mergeCell ref="A93:C93"/>
    <mergeCell ref="A94:C94"/>
  </mergeCells>
  <conditionalFormatting sqref="F7">
    <cfRule type="cellIs" dxfId="67" priority="131" operator="equal">
      <formula>0</formula>
    </cfRule>
  </conditionalFormatting>
  <conditionalFormatting sqref="F8">
    <cfRule type="cellIs" dxfId="66" priority="126" operator="equal">
      <formula>0</formula>
    </cfRule>
  </conditionalFormatting>
  <conditionalFormatting sqref="F31">
    <cfRule type="cellIs" dxfId="65" priority="107" operator="equal">
      <formula>0</formula>
    </cfRule>
  </conditionalFormatting>
  <conditionalFormatting sqref="F33">
    <cfRule type="cellIs" dxfId="64" priority="106" operator="equal">
      <formula>0</formula>
    </cfRule>
  </conditionalFormatting>
  <conditionalFormatting sqref="F34">
    <cfRule type="cellIs" dxfId="63" priority="105" operator="equal">
      <formula>0</formula>
    </cfRule>
  </conditionalFormatting>
  <conditionalFormatting sqref="D31:E31 D45:E45 D60:E60 D63:E63 D67:E67 D69:E69 D72:E72 D74:E74 D78:E80 D83:E83 D88:E88 D91:E91 D95:E95 D54:E54 D50:E50 D7:E7 D33:E33 D21:E22 D42:E42">
    <cfRule type="cellIs" dxfId="62" priority="63" operator="equal">
      <formula>0</formula>
    </cfRule>
  </conditionalFormatting>
  <conditionalFormatting sqref="F35">
    <cfRule type="cellIs" dxfId="61" priority="62" operator="equal">
      <formula>0</formula>
    </cfRule>
  </conditionalFormatting>
  <conditionalFormatting sqref="F36">
    <cfRule type="cellIs" dxfId="60" priority="61" operator="equal">
      <formula>0</formula>
    </cfRule>
  </conditionalFormatting>
  <conditionalFormatting sqref="F37:F38">
    <cfRule type="cellIs" dxfId="59" priority="60" operator="equal">
      <formula>0</formula>
    </cfRule>
  </conditionalFormatting>
  <conditionalFormatting sqref="F39">
    <cfRule type="cellIs" dxfId="58" priority="59" operator="equal">
      <formula>0</formula>
    </cfRule>
  </conditionalFormatting>
  <conditionalFormatting sqref="F40">
    <cfRule type="cellIs" dxfId="57" priority="58" operator="equal">
      <formula>0</formula>
    </cfRule>
  </conditionalFormatting>
  <conditionalFormatting sqref="F41">
    <cfRule type="cellIs" dxfId="56" priority="57" operator="equal">
      <formula>0</formula>
    </cfRule>
  </conditionalFormatting>
  <conditionalFormatting sqref="F42">
    <cfRule type="cellIs" dxfId="55" priority="56" operator="equal">
      <formula>0</formula>
    </cfRule>
  </conditionalFormatting>
  <conditionalFormatting sqref="F43">
    <cfRule type="cellIs" dxfId="54" priority="55" operator="equal">
      <formula>0</formula>
    </cfRule>
  </conditionalFormatting>
  <conditionalFormatting sqref="F45">
    <cfRule type="cellIs" dxfId="53" priority="54" operator="equal">
      <formula>0</formula>
    </cfRule>
  </conditionalFormatting>
  <conditionalFormatting sqref="F46">
    <cfRule type="cellIs" dxfId="52" priority="53" operator="equal">
      <formula>0</formula>
    </cfRule>
  </conditionalFormatting>
  <conditionalFormatting sqref="F47">
    <cfRule type="cellIs" dxfId="51" priority="52" operator="equal">
      <formula>0</formula>
    </cfRule>
  </conditionalFormatting>
  <conditionalFormatting sqref="F48">
    <cfRule type="cellIs" dxfId="50" priority="51" operator="equal">
      <formula>0</formula>
    </cfRule>
  </conditionalFormatting>
  <conditionalFormatting sqref="F49">
    <cfRule type="cellIs" dxfId="49" priority="50" operator="equal">
      <formula>0</formula>
    </cfRule>
  </conditionalFormatting>
  <conditionalFormatting sqref="F50">
    <cfRule type="cellIs" dxfId="48" priority="49" operator="equal">
      <formula>0</formula>
    </cfRule>
  </conditionalFormatting>
  <conditionalFormatting sqref="F51">
    <cfRule type="cellIs" dxfId="47" priority="48" operator="equal">
      <formula>0</formula>
    </cfRule>
  </conditionalFormatting>
  <conditionalFormatting sqref="F52:F53">
    <cfRule type="cellIs" dxfId="46" priority="47" operator="equal">
      <formula>0</formula>
    </cfRule>
  </conditionalFormatting>
  <conditionalFormatting sqref="F54">
    <cfRule type="cellIs" dxfId="45" priority="46" operator="equal">
      <formula>0</formula>
    </cfRule>
  </conditionalFormatting>
  <conditionalFormatting sqref="F55">
    <cfRule type="cellIs" dxfId="44" priority="45" operator="equal">
      <formula>0</formula>
    </cfRule>
  </conditionalFormatting>
  <conditionalFormatting sqref="F56">
    <cfRule type="cellIs" dxfId="43" priority="44" operator="equal">
      <formula>0</formula>
    </cfRule>
  </conditionalFormatting>
  <conditionalFormatting sqref="F57:F58">
    <cfRule type="cellIs" dxfId="42" priority="43" operator="equal">
      <formula>0</formula>
    </cfRule>
  </conditionalFormatting>
  <conditionalFormatting sqref="F59">
    <cfRule type="cellIs" dxfId="41" priority="42" operator="equal">
      <formula>0</formula>
    </cfRule>
  </conditionalFormatting>
  <conditionalFormatting sqref="F60">
    <cfRule type="cellIs" dxfId="40" priority="41" operator="equal">
      <formula>0</formula>
    </cfRule>
  </conditionalFormatting>
  <conditionalFormatting sqref="F61">
    <cfRule type="cellIs" dxfId="39" priority="40" operator="equal">
      <formula>0</formula>
    </cfRule>
  </conditionalFormatting>
  <conditionalFormatting sqref="F62">
    <cfRule type="cellIs" dxfId="38" priority="39" operator="equal">
      <formula>0</formula>
    </cfRule>
  </conditionalFormatting>
  <conditionalFormatting sqref="F63">
    <cfRule type="cellIs" dxfId="37" priority="38" operator="equal">
      <formula>0</formula>
    </cfRule>
  </conditionalFormatting>
  <conditionalFormatting sqref="F64">
    <cfRule type="cellIs" dxfId="36" priority="37" operator="equal">
      <formula>0</formula>
    </cfRule>
  </conditionalFormatting>
  <conditionalFormatting sqref="F65">
    <cfRule type="cellIs" dxfId="35" priority="36" operator="equal">
      <formula>0</formula>
    </cfRule>
  </conditionalFormatting>
  <conditionalFormatting sqref="F66">
    <cfRule type="cellIs" dxfId="34" priority="35" operator="equal">
      <formula>0</formula>
    </cfRule>
  </conditionalFormatting>
  <conditionalFormatting sqref="F67">
    <cfRule type="cellIs" dxfId="33" priority="34" operator="equal">
      <formula>0</formula>
    </cfRule>
  </conditionalFormatting>
  <conditionalFormatting sqref="F68">
    <cfRule type="cellIs" dxfId="32" priority="33" operator="equal">
      <formula>0</formula>
    </cfRule>
  </conditionalFormatting>
  <conditionalFormatting sqref="F69">
    <cfRule type="cellIs" dxfId="31" priority="32" operator="equal">
      <formula>0</formula>
    </cfRule>
  </conditionalFormatting>
  <conditionalFormatting sqref="F70">
    <cfRule type="cellIs" dxfId="30" priority="31" operator="equal">
      <formula>0</formula>
    </cfRule>
  </conditionalFormatting>
  <conditionalFormatting sqref="F71">
    <cfRule type="cellIs" dxfId="29" priority="30" operator="equal">
      <formula>0</formula>
    </cfRule>
  </conditionalFormatting>
  <conditionalFormatting sqref="F72">
    <cfRule type="cellIs" dxfId="28" priority="29" operator="equal">
      <formula>0</formula>
    </cfRule>
  </conditionalFormatting>
  <conditionalFormatting sqref="F73">
    <cfRule type="cellIs" dxfId="27" priority="28" operator="equal">
      <formula>0</formula>
    </cfRule>
  </conditionalFormatting>
  <conditionalFormatting sqref="F74">
    <cfRule type="cellIs" dxfId="26" priority="27" operator="equal">
      <formula>0</formula>
    </cfRule>
  </conditionalFormatting>
  <conditionalFormatting sqref="F75">
    <cfRule type="cellIs" dxfId="25" priority="26" operator="equal">
      <formula>0</formula>
    </cfRule>
  </conditionalFormatting>
  <conditionalFormatting sqref="F76">
    <cfRule type="cellIs" dxfId="24" priority="25" operator="equal">
      <formula>0</formula>
    </cfRule>
  </conditionalFormatting>
  <conditionalFormatting sqref="F77">
    <cfRule type="cellIs" dxfId="23" priority="24" operator="equal">
      <formula>0</formula>
    </cfRule>
  </conditionalFormatting>
  <conditionalFormatting sqref="F78">
    <cfRule type="cellIs" dxfId="22" priority="23" operator="equal">
      <formula>0</formula>
    </cfRule>
  </conditionalFormatting>
  <conditionalFormatting sqref="F9">
    <cfRule type="cellIs" dxfId="21" priority="22" operator="equal">
      <formula>0</formula>
    </cfRule>
  </conditionalFormatting>
  <conditionalFormatting sqref="F10:F12">
    <cfRule type="cellIs" dxfId="20" priority="21" operator="equal">
      <formula>0</formula>
    </cfRule>
  </conditionalFormatting>
  <conditionalFormatting sqref="F13">
    <cfRule type="cellIs" dxfId="19" priority="20" operator="equal">
      <formula>0</formula>
    </cfRule>
  </conditionalFormatting>
  <conditionalFormatting sqref="F14">
    <cfRule type="cellIs" dxfId="18" priority="19" operator="equal">
      <formula>0</formula>
    </cfRule>
  </conditionalFormatting>
  <conditionalFormatting sqref="F15">
    <cfRule type="cellIs" dxfId="17" priority="18" operator="equal">
      <formula>0</formula>
    </cfRule>
  </conditionalFormatting>
  <conditionalFormatting sqref="F16">
    <cfRule type="cellIs" dxfId="16" priority="17" operator="equal">
      <formula>0</formula>
    </cfRule>
  </conditionalFormatting>
  <conditionalFormatting sqref="F17">
    <cfRule type="cellIs" dxfId="15" priority="16" operator="equal">
      <formula>0</formula>
    </cfRule>
  </conditionalFormatting>
  <conditionalFormatting sqref="F18">
    <cfRule type="cellIs" dxfId="14" priority="15" operator="equal">
      <formula>0</formula>
    </cfRule>
  </conditionalFormatting>
  <conditionalFormatting sqref="F19">
    <cfRule type="cellIs" dxfId="13" priority="14" operator="equal">
      <formula>0</formula>
    </cfRule>
  </conditionalFormatting>
  <conditionalFormatting sqref="F20">
    <cfRule type="cellIs" dxfId="12" priority="13" operator="equal">
      <formula>0</formula>
    </cfRule>
  </conditionalFormatting>
  <conditionalFormatting sqref="F21">
    <cfRule type="cellIs" dxfId="11" priority="12" operator="equal">
      <formula>0</formula>
    </cfRule>
  </conditionalFormatting>
  <conditionalFormatting sqref="F22">
    <cfRule type="cellIs" dxfId="10" priority="11" operator="equal">
      <formula>0</formula>
    </cfRule>
  </conditionalFormatting>
  <conditionalFormatting sqref="F23">
    <cfRule type="cellIs" dxfId="9" priority="10" operator="equal">
      <formula>0</formula>
    </cfRule>
  </conditionalFormatting>
  <conditionalFormatting sqref="F24">
    <cfRule type="cellIs" dxfId="8" priority="9" operator="equal">
      <formula>0</formula>
    </cfRule>
  </conditionalFormatting>
  <conditionalFormatting sqref="F25">
    <cfRule type="cellIs" dxfId="7" priority="8" operator="equal">
      <formula>0</formula>
    </cfRule>
  </conditionalFormatting>
  <conditionalFormatting sqref="F26">
    <cfRule type="cellIs" dxfId="6" priority="7" operator="equal">
      <formula>0</formula>
    </cfRule>
  </conditionalFormatting>
  <conditionalFormatting sqref="F27">
    <cfRule type="cellIs" dxfId="5" priority="6" operator="equal">
      <formula>0</formula>
    </cfRule>
  </conditionalFormatting>
  <conditionalFormatting sqref="F28">
    <cfRule type="cellIs" dxfId="4" priority="5" operator="equal">
      <formula>0</formula>
    </cfRule>
  </conditionalFormatting>
  <conditionalFormatting sqref="F29">
    <cfRule type="cellIs" dxfId="3" priority="3" operator="equal">
      <formula>0</formula>
    </cfRule>
  </conditionalFormatting>
  <conditionalFormatting sqref="F30">
    <cfRule type="cellIs" dxfId="2" priority="2" operator="equal">
      <formula>0</formula>
    </cfRule>
  </conditionalFormatting>
  <conditionalFormatting sqref="F44">
    <cfRule type="cellIs" dxfId="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2021-04-26T05:39:08Z</cp:lastPrinted>
  <dcterms:created xsi:type="dcterms:W3CDTF">2017-04-06T07:43:57Z</dcterms:created>
  <dcterms:modified xsi:type="dcterms:W3CDTF">2021-07-07T10:38:56Z</dcterms:modified>
</cp:coreProperties>
</file>