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10" yWindow="3000" windowWidth="11625" windowHeight="7665"/>
  </bookViews>
  <sheets>
    <sheet name="Лист1" sheetId="1" r:id="rId1"/>
  </sheets>
  <definedNames>
    <definedName name="_xlnm.Print_Titles" localSheetId="0">Лист1!$10:$11</definedName>
  </definedNames>
  <calcPr calcId="145621"/>
</workbook>
</file>

<file path=xl/calcChain.xml><?xml version="1.0" encoding="utf-8"?>
<calcChain xmlns="http://schemas.openxmlformats.org/spreadsheetml/2006/main">
  <c r="E55" i="1" l="1"/>
  <c r="F59" i="1"/>
  <c r="D55" i="1"/>
  <c r="E26" i="1"/>
  <c r="D26" i="1"/>
  <c r="D25" i="1" s="1"/>
  <c r="F47" i="1" l="1"/>
  <c r="E45" i="1"/>
  <c r="D45" i="1"/>
  <c r="F60" i="1" l="1"/>
  <c r="E51" i="1"/>
  <c r="D51" i="1"/>
  <c r="F54" i="1"/>
  <c r="F32" i="1" l="1"/>
  <c r="F31" i="1"/>
  <c r="F30" i="1"/>
  <c r="F29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E71" i="1"/>
  <c r="F79" i="1"/>
  <c r="F78" i="1"/>
  <c r="F77" i="1"/>
  <c r="F75" i="1"/>
  <c r="F73" i="1"/>
  <c r="F72" i="1"/>
  <c r="F70" i="1"/>
  <c r="F68" i="1"/>
  <c r="F67" i="1"/>
  <c r="F66" i="1"/>
  <c r="F64" i="1"/>
  <c r="F63" i="1"/>
  <c r="F61" i="1"/>
  <c r="F58" i="1"/>
  <c r="F57" i="1"/>
  <c r="F56" i="1"/>
  <c r="F53" i="1"/>
  <c r="F52" i="1"/>
  <c r="F50" i="1"/>
  <c r="F49" i="1"/>
  <c r="F48" i="1"/>
  <c r="F46" i="1"/>
  <c r="F44" i="1"/>
  <c r="F42" i="1"/>
  <c r="F41" i="1"/>
  <c r="F40" i="1"/>
  <c r="F39" i="1"/>
  <c r="F38" i="1"/>
  <c r="F37" i="1"/>
  <c r="F36" i="1"/>
  <c r="E97" i="1" l="1"/>
  <c r="E93" i="1"/>
  <c r="D93" i="1"/>
  <c r="E90" i="1"/>
  <c r="D90" i="1"/>
  <c r="E85" i="1"/>
  <c r="D85" i="1"/>
  <c r="E82" i="1"/>
  <c r="D82" i="1"/>
  <c r="D97" i="1" l="1"/>
  <c r="E69" i="1"/>
  <c r="D69" i="1"/>
  <c r="D71" i="1"/>
  <c r="F71" i="1" s="1"/>
  <c r="E74" i="1"/>
  <c r="D74" i="1"/>
  <c r="F74" i="1" s="1"/>
  <c r="E76" i="1"/>
  <c r="D76" i="1"/>
  <c r="E65" i="1"/>
  <c r="D65" i="1"/>
  <c r="E62" i="1"/>
  <c r="D62" i="1"/>
  <c r="E43" i="1"/>
  <c r="D43" i="1"/>
  <c r="E35" i="1"/>
  <c r="D35" i="1"/>
  <c r="F76" i="1" l="1"/>
  <c r="F26" i="1"/>
  <c r="F69" i="1"/>
  <c r="F65" i="1"/>
  <c r="F62" i="1"/>
  <c r="F55" i="1"/>
  <c r="F51" i="1"/>
  <c r="F45" i="1"/>
  <c r="F43" i="1"/>
  <c r="F35" i="1"/>
  <c r="D80" i="1"/>
  <c r="E80" i="1"/>
  <c r="D13" i="1"/>
  <c r="F80" i="1" l="1"/>
  <c r="E25" i="1"/>
  <c r="E13" i="1"/>
  <c r="F13" i="1" s="1"/>
  <c r="D33" i="1" l="1"/>
  <c r="F25" i="1"/>
  <c r="E33" i="1"/>
  <c r="E81" i="1" s="1"/>
  <c r="F33" i="1" l="1"/>
  <c r="D81" i="1"/>
</calcChain>
</file>

<file path=xl/sharedStrings.xml><?xml version="1.0" encoding="utf-8"?>
<sst xmlns="http://schemas.openxmlformats.org/spreadsheetml/2006/main" count="187" uniqueCount="109">
  <si>
    <t>Наименование показателя</t>
  </si>
  <si>
    <t>% исполнения</t>
  </si>
  <si>
    <t>ДОХОДЫ</t>
  </si>
  <si>
    <t>Налоговые и неналоговые доходы</t>
  </si>
  <si>
    <t>Налоги на товары (работы, услуги),реализуемые на территории РФ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</si>
  <si>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</si>
  <si>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</si>
  <si>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</si>
  <si>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за пользование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</si>
  <si>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</si>
  <si>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</si>
  <si>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</si>
  <si>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</si>
  <si>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</si>
  <si>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</si>
  <si>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РФ</t>
  </si>
  <si>
    <t>Возврат остатков субсидий, субвенций и иных межбюджетных трансфертов, имеющих целевое назначение,  прошлых лет из бюджетов муниципальных районов</t>
  </si>
  <si>
    <t>Безвозмездные поступления от государственных (муниципальных) организаций</t>
  </si>
  <si>
    <t>ВСЕГО: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</si>
  <si>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</si>
  <si>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</si>
  <si>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</si>
  <si>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</si>
  <si>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</si>
  <si>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Образование</t>
  </si>
  <si>
    <t>Культура</t>
  </si>
  <si>
    <t>Социальная политика</t>
  </si>
  <si>
    <t>Физическая культура и спорт</t>
  </si>
  <si>
    <t>Результат исполнения бюджета (дефицит «-»  ; профицит «+»)</t>
  </si>
  <si>
    <t>Налог на доходы физических лиц</t>
  </si>
  <si>
    <t xml:space="preserve">Приложение </t>
  </si>
  <si>
    <t>к распоряжению главы</t>
  </si>
  <si>
    <t xml:space="preserve">администрации Лысогорского </t>
  </si>
  <si>
    <t xml:space="preserve">муниципального района </t>
  </si>
  <si>
    <t>Субвенции бюджетам бюджетной системы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</si>
  <si>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</si>
  <si>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</si>
  <si>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</si>
  <si>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</si>
  <si>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</si>
  <si>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</si>
  <si>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 xml:space="preserve">раздел </t>
  </si>
  <si>
    <t>подраздел</t>
  </si>
  <si>
    <t>00</t>
  </si>
  <si>
    <t>01</t>
  </si>
  <si>
    <t>02</t>
  </si>
  <si>
    <t>04</t>
  </si>
  <si>
    <t>05</t>
  </si>
  <si>
    <t>06</t>
  </si>
  <si>
    <t>11</t>
  </si>
  <si>
    <t>13</t>
  </si>
  <si>
    <t>Иные межбюджетные трансферты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</si>
  <si>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</si>
  <si>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</si>
  <si>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03</t>
  </si>
  <si>
    <t>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</si>
  <si>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</si>
  <si>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 xml:space="preserve">Национальная экономика </t>
  </si>
  <si>
    <t>Сельское хозяйство и рыболовство</t>
  </si>
  <si>
    <t>08</t>
  </si>
  <si>
    <t>Транспорт</t>
  </si>
  <si>
    <t>Дорожное хозяйство(дорожные фонды)</t>
  </si>
  <si>
    <t>12</t>
  </si>
  <si>
    <t>Другие вопросы в области национальной экономики</t>
  </si>
  <si>
    <t>Жилищное хозяйство</t>
  </si>
  <si>
    <t>Коммунальное хозяйство</t>
  </si>
  <si>
    <t>07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</si>
  <si>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</si>
  <si>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</si>
  <si>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</si>
  <si>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</si>
  <si>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 xml:space="preserve">Культура и кинематография </t>
  </si>
  <si>
    <t>Другие вопросы в области культуры, кинематографии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</si>
  <si>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</si>
  <si>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</si>
  <si>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</si>
  <si>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</si>
  <si>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 xml:space="preserve">Физическая культура </t>
  </si>
  <si>
    <t xml:space="preserve">Средства массовой информации </t>
  </si>
  <si>
    <t>Периодическая печать и издательства</t>
  </si>
  <si>
    <t>Другие вопросы в области средств массовой информации</t>
  </si>
  <si>
    <t xml:space="preserve">Обслуживание  государственного и муниципального долга  </t>
  </si>
  <si>
    <t>Обслуживание внутреннего государственного и муниципального долга</t>
  </si>
  <si>
    <t>14</t>
  </si>
  <si>
    <t xml:space="preserve">Межбюджетные трансферты бюджетам субъектов РФ и муниципальных образований общего характера 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</si>
  <si>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</si>
  <si>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</si>
  <si>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Кредиты, полученные от кредитных организаций</t>
  </si>
  <si>
    <t xml:space="preserve"> - получение</t>
  </si>
  <si>
    <t xml:space="preserve"> - погашение</t>
  </si>
  <si>
    <t>Бюджетные кредиты, полученные от других бюджетов</t>
  </si>
  <si>
    <t>Акции и иные формы участия в капитале</t>
  </si>
  <si>
    <t xml:space="preserve">Исполнение муниципальных гарантий </t>
  </si>
  <si>
    <t>Бюджетные кредиты, предоставленные бюджетам поселений</t>
  </si>
  <si>
    <t xml:space="preserve"> - возврат</t>
  </si>
  <si>
    <t xml:space="preserve"> - предоставление</t>
  </si>
  <si>
    <t>Бюджетные кредиты, предоставленные юр.лицам</t>
  </si>
  <si>
    <t>Прочие источники внутреннего финансирования</t>
  </si>
  <si>
    <t xml:space="preserve">ИТОГО ИСТОЧНИКОВ </t>
  </si>
  <si>
    <t xml:space="preserve">Молодежная политика и оздоровление детей </t>
  </si>
  <si>
    <t>рублей</t>
  </si>
  <si>
    <t xml:space="preserve">Благоустройство </t>
  </si>
  <si>
    <t>Водное хозяйство</t>
  </si>
  <si>
    <t>,</t>
  </si>
  <si>
    <t>Профессиональная подготовка, переподготовка и повышение квалификации</t>
  </si>
  <si>
    <t>Отчет об исполнении бюджета Лысогорского муниципального района на 1 июля  2020  года</t>
  </si>
  <si>
    <t>Уточненние бюджетные назначения на 2020 год</t>
  </si>
  <si>
    <t>Кассовое исполнение на 1 июля  2020 года</t>
  </si>
  <si>
    <t xml:space="preserve">от 10 июля 2020  года № 318-р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</si>
</sst>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" fontId="4" fillId="0" borderId="1" xfId="0" applyNumberFormat="1" applyFont="1" applyBorder="1"/>
    <xf numFmtId="4" fontId="6" fillId="2" borderId="1" xfId="0" applyNumberFormat="1" applyFont="1" applyFill="1" applyBorder="1"/>
    <xf numFmtId="4" fontId="3" fillId="0" borderId="1" xfId="0" applyNumberFormat="1" applyFont="1" applyBorder="1"/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49" fontId="3" fillId="3" borderId="8" xfId="0" applyNumberFormat="1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7" xfId="0" applyFont="1" applyFill="1" applyBorder="1"/>
    <xf numFmtId="0" fontId="0" fillId="0" borderId="16" xfId="0" applyFont="1" applyBorder="1"/>
    <xf numFmtId="0" fontId="4" fillId="3" borderId="16" xfId="0" applyNumberFormat="1" applyFont="1" applyFill="1" applyBorder="1"/>
    <xf numFmtId="10" fontId="4" fillId="2" borderId="16" xfId="0" applyNumberFormat="1" applyFont="1" applyFill="1" applyBorder="1"/>
    <xf numFmtId="0" fontId="0" fillId="0" borderId="18" xfId="0" applyFont="1" applyBorder="1"/>
    <xf numFmtId="49" fontId="6" fillId="2" borderId="8" xfId="0" applyNumberFormat="1" applyFont="1" applyFill="1" applyBorder="1"/>
    <xf numFmtId="49" fontId="6" fillId="2" borderId="1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49" fontId="4" fillId="2" borderId="8" xfId="0" applyNumberFormat="1" applyFont="1" applyFill="1" applyBorder="1"/>
    <xf numFmtId="49" fontId="3" fillId="2" borderId="8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/>
    <xf numFmtId="10" fontId="6" fillId="2" borderId="16" xfId="0" applyNumberFormat="1" applyFont="1" applyFill="1" applyBorder="1"/>
    <xf numFmtId="10" fontId="3" fillId="2" borderId="16" xfId="0" applyNumberFormat="1" applyFont="1" applyFill="1" applyBorder="1"/>
    <xf numFmtId="4" fontId="3" fillId="0" borderId="10" xfId="0" applyNumberFormat="1" applyFont="1" applyBorder="1"/>
    <xf numFmtId="0" fontId="3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64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font>
        <color theme="0"/>
      </font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zoomScaleNormal="100" workbookViewId="0">
      <pane ySplit="11" topLeftCell="A71" activePane="bottomLeft" state="frozen"/>
      <selection pane="bottomLeft" activeCell="C4" sqref="C4"/>
    </sheetView>
  </sheetViews>
  <sheetFormatPr defaultRowHeight="15" x14ac:dyDescent="0.25"/>
  <cols>
    <col min="1" max="1" width="6.5703125" customWidth="1"/>
    <col min="2" max="2" width="7.42578125" customWidth="1"/>
    <col min="3" max="3" width="79.85546875" customWidth="1"/>
    <col min="4" max="4" width="16" customWidth="1"/>
    <col min="5" max="5" width="15.85546875" customWidth="1"/>
    <col min="6" max="6" width="16.28515625" customWidth="1"/>
    <col min="8" max="11" width="9.140625" customWidth="1"/>
  </cols>
  <sheetData>
    <row r="1" spans="1:9" x14ac:dyDescent="0.25">
      <c r="A1" s="2"/>
      <c r="B1" s="2"/>
      <c r="C1" s="2"/>
      <c r="D1" s="2"/>
      <c r="E1" s="2"/>
      <c r="F1" s="2"/>
    </row>
    <row r="2" spans="1:9" x14ac:dyDescent="0.25">
      <c r="A2" s="2"/>
      <c r="B2" s="2"/>
      <c r="C2" s="2"/>
      <c r="D2" s="2"/>
      <c r="E2" s="2" t="s">
        <v>30</v>
      </c>
      <c r="F2" s="2"/>
      <c r="I2" s="1"/>
    </row>
    <row r="3" spans="1:9" x14ac:dyDescent="0.25">
      <c r="A3" s="2"/>
      <c r="B3" s="2"/>
      <c r="C3" s="2"/>
      <c r="D3" s="2"/>
      <c r="E3" s="2" t="s">
        <v>31</v>
      </c>
      <c r="F3" s="2"/>
      <c r="I3" s="1"/>
    </row>
    <row r="4" spans="1:9" x14ac:dyDescent="0.25">
      <c r="A4" s="2"/>
      <c r="B4" s="2"/>
      <c r="C4" s="2"/>
      <c r="D4" s="2"/>
      <c r="E4" s="2" t="s">
        <v>32</v>
      </c>
      <c r="F4" s="2"/>
    </row>
    <row r="5" spans="1:9" x14ac:dyDescent="0.25">
      <c r="A5" s="2"/>
      <c r="B5" s="2"/>
      <c r="C5" s="2"/>
      <c r="D5" s="2"/>
      <c r="E5" s="2" t="s">
        <v>33</v>
      </c>
      <c r="F5" s="2"/>
    </row>
    <row r="6" spans="1:9" x14ac:dyDescent="0.25">
      <c r="A6" s="2"/>
      <c r="B6" s="2"/>
      <c r="C6" s="2"/>
      <c r="D6" s="2"/>
      <c r="E6" s="2" t="s">
        <v>108</v>
      </c>
      <c r="F6" s="2"/>
    </row>
    <row r="7" spans="1:9" x14ac:dyDescent="0.25">
      <c r="A7" s="2"/>
      <c r="B7" s="2"/>
      <c r="C7" s="2"/>
      <c r="D7" s="2"/>
      <c r="E7" s="2"/>
      <c r="F7" s="2"/>
    </row>
    <row r="8" spans="1:9" x14ac:dyDescent="0.25">
      <c r="A8" s="2"/>
      <c r="B8" s="2"/>
      <c r="C8" s="35" t="s">
        <v>105</v>
      </c>
      <c r="D8" s="35"/>
      <c r="E8" s="35"/>
      <c r="F8" s="35"/>
    </row>
    <row r="9" spans="1:9" ht="15.75" thickBot="1" x14ac:dyDescent="0.3">
      <c r="A9" s="2"/>
      <c r="B9" s="2"/>
      <c r="C9" s="2"/>
      <c r="D9" s="2"/>
      <c r="E9" s="2"/>
      <c r="F9" s="2" t="s">
        <v>100</v>
      </c>
    </row>
    <row r="10" spans="1:9" ht="57.75" thickBot="1" x14ac:dyDescent="0.3">
      <c r="A10" s="45" t="s">
        <v>0</v>
      </c>
      <c r="B10" s="46"/>
      <c r="C10" s="46"/>
      <c r="D10" s="3" t="s">
        <v>106</v>
      </c>
      <c r="E10" s="3" t="s">
        <v>107</v>
      </c>
      <c r="F10" s="4" t="s">
        <v>1</v>
      </c>
    </row>
    <row r="11" spans="1:9" ht="15.75" thickBot="1" x14ac:dyDescent="0.3">
      <c r="A11" s="47">
        <v>1</v>
      </c>
      <c r="B11" s="48"/>
      <c r="C11" s="48"/>
      <c r="D11" s="5">
        <v>2</v>
      </c>
      <c r="E11" s="5" t="s">
        <v>103</v>
      </c>
      <c r="F11" s="6">
        <v>4</v>
      </c>
    </row>
    <row r="12" spans="1:9" x14ac:dyDescent="0.25">
      <c r="A12" s="49" t="s">
        <v>2</v>
      </c>
      <c r="B12" s="50"/>
      <c r="C12" s="50"/>
      <c r="D12" s="19"/>
      <c r="E12" s="19"/>
      <c r="F12" s="20"/>
    </row>
    <row r="13" spans="1:9" x14ac:dyDescent="0.25">
      <c r="A13" s="36" t="s">
        <v>3</v>
      </c>
      <c r="B13" s="37"/>
      <c r="C13" s="37"/>
      <c r="D13" s="8">
        <f>D14+D15+D16+D17+D18+D19+D20+D21+D22+D23+D24</f>
        <v>55271600</v>
      </c>
      <c r="E13" s="8">
        <f>E14+E15+E16+E17+E18+E19+E20+E21+E22+E23+E24</f>
        <v>26450911.289999999</v>
      </c>
      <c r="F13" s="32">
        <f t="shared" ref="F13:F33" si="0">IFERROR(E13/D13,0)</f>
        <v>0.47856243151998495</v>
      </c>
    </row>
    <row r="14" spans="1:9" x14ac:dyDescent="0.25">
      <c r="A14" s="38" t="s">
        <v>29</v>
      </c>
      <c r="B14" s="39"/>
      <c r="C14" s="39"/>
      <c r="D14" s="7">
        <v>32879700</v>
      </c>
      <c r="E14" s="7">
        <v>15298925.710000001</v>
      </c>
      <c r="F14" s="23">
        <f t="shared" si="0"/>
        <v>0.4653000395380737</v>
      </c>
    </row>
    <row r="15" spans="1:9" x14ac:dyDescent="0.25">
      <c r="A15" s="38" t="s">
        <v>4</v>
      </c>
      <c r="B15" s="39"/>
      <c r="C15" s="39"/>
      <c r="D15" s="7">
        <v>13279800</v>
      </c>
      <c r="E15" s="7">
        <v>5400453.4400000004</v>
      </c>
      <c r="F15" s="23">
        <f t="shared" si="0"/>
        <v>0.40666677510203469</v>
      </c>
    </row>
    <row r="16" spans="1:9" x14ac:dyDescent="0.25">
      <c r="A16" s="38" t="s">
        <v>5</v>
      </c>
      <c r="B16" s="39"/>
      <c r="C16" s="39"/>
      <c r="D16" s="7">
        <v>4774100</v>
      </c>
      <c r="E16" s="7">
        <v>2947618.04</v>
      </c>
      <c r="F16" s="23">
        <f t="shared" si="0"/>
        <v>0.61741857941811018</v>
      </c>
    </row>
    <row r="17" spans="1:6" x14ac:dyDescent="0.25">
      <c r="A17" s="38" t="s">
        <v>6</v>
      </c>
      <c r="B17" s="39"/>
      <c r="C17" s="39"/>
      <c r="D17" s="7">
        <v>2161000</v>
      </c>
      <c r="E17" s="7">
        <v>934452.53</v>
      </c>
      <c r="F17" s="23">
        <f t="shared" si="0"/>
        <v>0.43241671911152246</v>
      </c>
    </row>
    <row r="18" spans="1:6" ht="30.75" customHeight="1" x14ac:dyDescent="0.25">
      <c r="A18" s="38" t="s">
        <v>7</v>
      </c>
      <c r="B18" s="39"/>
      <c r="C18" s="39"/>
      <c r="D18" s="7">
        <v>836000</v>
      </c>
      <c r="E18" s="7">
        <v>582300.39</v>
      </c>
      <c r="F18" s="23">
        <f t="shared" si="0"/>
        <v>0.696531566985646</v>
      </c>
    </row>
    <row r="19" spans="1:6" x14ac:dyDescent="0.25">
      <c r="A19" s="38" t="s">
        <v>8</v>
      </c>
      <c r="B19" s="39"/>
      <c r="C19" s="39"/>
      <c r="D19" s="7">
        <v>240000</v>
      </c>
      <c r="E19" s="7">
        <v>93406.25</v>
      </c>
      <c r="F19" s="23">
        <f t="shared" si="0"/>
        <v>0.38919270833333336</v>
      </c>
    </row>
    <row r="20" spans="1:6" x14ac:dyDescent="0.25">
      <c r="A20" s="38" t="s">
        <v>9</v>
      </c>
      <c r="B20" s="39"/>
      <c r="C20" s="39"/>
      <c r="D20" s="7"/>
      <c r="E20" s="7"/>
      <c r="F20" s="23">
        <f t="shared" si="0"/>
        <v>0</v>
      </c>
    </row>
    <row r="21" spans="1:6" x14ac:dyDescent="0.25">
      <c r="A21" s="38" t="s">
        <v>10</v>
      </c>
      <c r="B21" s="39"/>
      <c r="C21" s="39"/>
      <c r="D21" s="7">
        <v>1101000</v>
      </c>
      <c r="E21" s="7">
        <v>641452.32999999996</v>
      </c>
      <c r="F21" s="23">
        <f t="shared" si="0"/>
        <v>0.58260883742052672</v>
      </c>
    </row>
    <row r="22" spans="1:6" x14ac:dyDescent="0.25">
      <c r="A22" s="38" t="s">
        <v>11</v>
      </c>
      <c r="B22" s="39"/>
      <c r="C22" s="39"/>
      <c r="D22" s="7"/>
      <c r="E22" s="7"/>
      <c r="F22" s="23">
        <f t="shared" si="0"/>
        <v>0</v>
      </c>
    </row>
    <row r="23" spans="1:6" x14ac:dyDescent="0.25">
      <c r="A23" s="38" t="s">
        <v>12</v>
      </c>
      <c r="B23" s="39"/>
      <c r="C23" s="39"/>
      <c r="D23" s="7"/>
      <c r="E23" s="7">
        <v>552290.65</v>
      </c>
      <c r="F23" s="23">
        <f t="shared" si="0"/>
        <v>0</v>
      </c>
    </row>
    <row r="24" spans="1:6" x14ac:dyDescent="0.25">
      <c r="A24" s="38" t="s">
        <v>13</v>
      </c>
      <c r="B24" s="39"/>
      <c r="C24" s="39"/>
      <c r="D24" s="7"/>
      <c r="E24" s="7">
        <v>11.95</v>
      </c>
      <c r="F24" s="23">
        <f t="shared" si="0"/>
        <v>0</v>
      </c>
    </row>
    <row r="25" spans="1:6" x14ac:dyDescent="0.25">
      <c r="A25" s="36" t="s">
        <v>14</v>
      </c>
      <c r="B25" s="37"/>
      <c r="C25" s="37"/>
      <c r="D25" s="8">
        <f>D26+D31+D32</f>
        <v>331162902.03000003</v>
      </c>
      <c r="E25" s="8">
        <f>E26+E31+E32</f>
        <v>161933015.97</v>
      </c>
      <c r="F25" s="23">
        <f t="shared" si="0"/>
        <v>0.48898295967744143</v>
      </c>
    </row>
    <row r="26" spans="1:6" x14ac:dyDescent="0.25">
      <c r="A26" s="38" t="s">
        <v>15</v>
      </c>
      <c r="B26" s="39"/>
      <c r="C26" s="39"/>
      <c r="D26" s="7">
        <f>D27+D28+D29+D30</f>
        <v>331162905.55000001</v>
      </c>
      <c r="E26" s="7">
        <f>E27+E28+E29+E30</f>
        <v>161933019.49000001</v>
      </c>
      <c r="F26" s="23">
        <f t="shared" si="0"/>
        <v>0.48898296510914885</v>
      </c>
    </row>
    <row r="27" spans="1:6" x14ac:dyDescent="0.25">
      <c r="A27" s="51" t="s">
        <v>53</v>
      </c>
      <c r="B27" s="52"/>
      <c r="C27" s="52"/>
      <c r="D27" s="7">
        <v>77608600</v>
      </c>
      <c r="E27" s="7">
        <v>38804000</v>
      </c>
      <c r="F27" s="23">
        <f t="shared" si="0"/>
        <v>0.49999613444901725</v>
      </c>
    </row>
    <row r="28" spans="1:6" x14ac:dyDescent="0.25">
      <c r="A28" s="51" t="s">
        <v>52</v>
      </c>
      <c r="B28" s="52"/>
      <c r="C28" s="52"/>
      <c r="D28" s="7">
        <v>49274895.549999997</v>
      </c>
      <c r="E28" s="7">
        <v>11343877.24</v>
      </c>
      <c r="F28" s="23">
        <f t="shared" si="0"/>
        <v>0.2302161600421698</v>
      </c>
    </row>
    <row r="29" spans="1:6" x14ac:dyDescent="0.25">
      <c r="A29" s="51" t="s">
        <v>34</v>
      </c>
      <c r="B29" s="52"/>
      <c r="C29" s="52"/>
      <c r="D29" s="7">
        <v>197231300</v>
      </c>
      <c r="E29" s="7">
        <v>111392135.62</v>
      </c>
      <c r="F29" s="23">
        <f t="shared" si="0"/>
        <v>0.5647791989405333</v>
      </c>
    </row>
    <row r="30" spans="1:6" ht="15" customHeight="1" x14ac:dyDescent="0.25">
      <c r="A30" s="51" t="s">
        <v>51</v>
      </c>
      <c r="B30" s="52"/>
      <c r="C30" s="52"/>
      <c r="D30" s="7">
        <v>7048110</v>
      </c>
      <c r="E30" s="7">
        <v>393006.63</v>
      </c>
      <c r="F30" s="23">
        <f t="shared" si="0"/>
        <v>5.5760569854897274E-2</v>
      </c>
    </row>
    <row r="31" spans="1:6" x14ac:dyDescent="0.25">
      <c r="A31" s="38" t="s">
        <v>16</v>
      </c>
      <c r="B31" s="39"/>
      <c r="C31" s="39"/>
      <c r="D31" s="7">
        <v>-3.52</v>
      </c>
      <c r="E31" s="7">
        <v>-3.52</v>
      </c>
      <c r="F31" s="23">
        <f t="shared" si="0"/>
        <v>1</v>
      </c>
    </row>
    <row r="32" spans="1:6" x14ac:dyDescent="0.25">
      <c r="A32" s="38" t="s">
        <v>17</v>
      </c>
      <c r="B32" s="39"/>
      <c r="C32" s="39"/>
      <c r="D32" s="7"/>
      <c r="E32" s="7"/>
      <c r="F32" s="23">
        <f t="shared" si="0"/>
        <v>0</v>
      </c>
    </row>
    <row r="33" spans="1:6" x14ac:dyDescent="0.25">
      <c r="A33" s="43" t="s">
        <v>18</v>
      </c>
      <c r="B33" s="44"/>
      <c r="C33" s="44"/>
      <c r="D33" s="9">
        <f>D13+D25</f>
        <v>386434502.03000003</v>
      </c>
      <c r="E33" s="9">
        <f>E13+E25</f>
        <v>188383927.25999999</v>
      </c>
      <c r="F33" s="33">
        <f t="shared" si="0"/>
        <v>0.48749251495503165</v>
      </c>
    </row>
    <row r="34" spans="1:6" ht="29.25" x14ac:dyDescent="0.25">
      <c r="A34" s="18" t="s">
        <v>41</v>
      </c>
      <c r="B34" s="14" t="s">
        <v>42</v>
      </c>
      <c r="C34" s="12" t="s">
        <v>19</v>
      </c>
      <c r="D34" s="13"/>
      <c r="E34" s="13"/>
      <c r="F34" s="22"/>
    </row>
    <row r="35" spans="1:6" x14ac:dyDescent="0.25">
      <c r="A35" s="25" t="s">
        <v>44</v>
      </c>
      <c r="B35" s="26" t="s">
        <v>43</v>
      </c>
      <c r="C35" s="27" t="s">
        <v>20</v>
      </c>
      <c r="D35" s="8">
        <f>D36+D37+D38+D39+D40+D41</f>
        <v>35387670.289999999</v>
      </c>
      <c r="E35" s="8">
        <f>E36+E37+E38+E39+E40+E41</f>
        <v>18898278.989999998</v>
      </c>
      <c r="F35" s="32">
        <f t="shared" ref="F35:F60" si="1">IFERROR(E35/D35,0)</f>
        <v>0.53403569195512579</v>
      </c>
    </row>
    <row r="36" spans="1:6" ht="30" x14ac:dyDescent="0.25">
      <c r="A36" s="28" t="s">
        <v>44</v>
      </c>
      <c r="B36" s="15" t="s">
        <v>45</v>
      </c>
      <c r="C36" s="10" t="s">
        <v>35</v>
      </c>
      <c r="D36" s="11">
        <v>1246332</v>
      </c>
      <c r="E36" s="11">
        <v>638760.93999999994</v>
      </c>
      <c r="F36" s="23">
        <f t="shared" si="1"/>
        <v>0.51251266917643123</v>
      </c>
    </row>
    <row r="37" spans="1:6" ht="45" x14ac:dyDescent="0.25">
      <c r="A37" s="28" t="s">
        <v>44</v>
      </c>
      <c r="B37" s="15" t="s">
        <v>46</v>
      </c>
      <c r="C37" s="10" t="s">
        <v>36</v>
      </c>
      <c r="D37" s="11">
        <v>14802501.189999999</v>
      </c>
      <c r="E37" s="11">
        <v>7767849.9299999997</v>
      </c>
      <c r="F37" s="23">
        <f t="shared" si="1"/>
        <v>0.52476603989382964</v>
      </c>
    </row>
    <row r="38" spans="1:6" x14ac:dyDescent="0.25">
      <c r="A38" s="28" t="s">
        <v>44</v>
      </c>
      <c r="B38" s="15" t="s">
        <v>47</v>
      </c>
      <c r="C38" s="10" t="s">
        <v>37</v>
      </c>
      <c r="D38" s="11"/>
      <c r="E38" s="11"/>
      <c r="F38" s="23">
        <f t="shared" si="1"/>
        <v>0</v>
      </c>
    </row>
    <row r="39" spans="1:6" ht="30" x14ac:dyDescent="0.25">
      <c r="A39" s="28" t="s">
        <v>44</v>
      </c>
      <c r="B39" s="15" t="s">
        <v>48</v>
      </c>
      <c r="C39" s="10" t="s">
        <v>38</v>
      </c>
      <c r="D39" s="11">
        <v>5599949</v>
      </c>
      <c r="E39" s="11">
        <v>2669856.65</v>
      </c>
      <c r="F39" s="23">
        <f t="shared" si="1"/>
        <v>0.47676445803345707</v>
      </c>
    </row>
    <row r="40" spans="1:6" x14ac:dyDescent="0.25">
      <c r="A40" s="28" t="s">
        <v>44</v>
      </c>
      <c r="B40" s="15" t="s">
        <v>49</v>
      </c>
      <c r="C40" s="10" t="s">
        <v>39</v>
      </c>
      <c r="D40" s="11">
        <v>264332</v>
      </c>
      <c r="E40" s="11"/>
      <c r="F40" s="23">
        <f t="shared" si="1"/>
        <v>0</v>
      </c>
    </row>
    <row r="41" spans="1:6" x14ac:dyDescent="0.25">
      <c r="A41" s="28" t="s">
        <v>44</v>
      </c>
      <c r="B41" s="15" t="s">
        <v>50</v>
      </c>
      <c r="C41" s="10" t="s">
        <v>40</v>
      </c>
      <c r="D41" s="11">
        <v>13474556.1</v>
      </c>
      <c r="E41" s="11">
        <v>7821811.4699999997</v>
      </c>
      <c r="F41" s="23">
        <f t="shared" si="1"/>
        <v>0.58048750637507085</v>
      </c>
    </row>
    <row r="42" spans="1:6" x14ac:dyDescent="0.25">
      <c r="A42" s="25" t="s">
        <v>45</v>
      </c>
      <c r="B42" s="26" t="s">
        <v>43</v>
      </c>
      <c r="C42" s="27" t="s">
        <v>21</v>
      </c>
      <c r="D42" s="8"/>
      <c r="E42" s="8"/>
      <c r="F42" s="23">
        <f t="shared" si="1"/>
        <v>0</v>
      </c>
    </row>
    <row r="43" spans="1:6" x14ac:dyDescent="0.25">
      <c r="A43" s="25" t="s">
        <v>54</v>
      </c>
      <c r="B43" s="26" t="s">
        <v>43</v>
      </c>
      <c r="C43" s="27" t="s">
        <v>22</v>
      </c>
      <c r="D43" s="8">
        <f>D44</f>
        <v>1450705.55</v>
      </c>
      <c r="E43" s="8">
        <f>E44</f>
        <v>587719.61</v>
      </c>
      <c r="F43" s="23">
        <f t="shared" si="1"/>
        <v>0.40512673988184572</v>
      </c>
    </row>
    <row r="44" spans="1:6" ht="30" x14ac:dyDescent="0.25">
      <c r="A44" s="28" t="s">
        <v>54</v>
      </c>
      <c r="B44" s="15" t="s">
        <v>55</v>
      </c>
      <c r="C44" s="10" t="s">
        <v>56</v>
      </c>
      <c r="D44" s="11">
        <v>1450705.55</v>
      </c>
      <c r="E44" s="11">
        <v>587719.61</v>
      </c>
      <c r="F44" s="23">
        <f t="shared" si="1"/>
        <v>0.40512673988184572</v>
      </c>
    </row>
    <row r="45" spans="1:6" x14ac:dyDescent="0.25">
      <c r="A45" s="29" t="s">
        <v>46</v>
      </c>
      <c r="B45" s="26" t="s">
        <v>43</v>
      </c>
      <c r="C45" s="27" t="s">
        <v>57</v>
      </c>
      <c r="D45" s="8">
        <f>D46+D48+D49+D50+D47</f>
        <v>23856816.52</v>
      </c>
      <c r="E45" s="8">
        <f>E46+E48+E49+E50+E47</f>
        <v>2674716.9900000002</v>
      </c>
      <c r="F45" s="23">
        <f t="shared" si="1"/>
        <v>0.11211541941305085</v>
      </c>
    </row>
    <row r="46" spans="1:6" x14ac:dyDescent="0.25">
      <c r="A46" s="28" t="s">
        <v>46</v>
      </c>
      <c r="B46" s="15" t="s">
        <v>47</v>
      </c>
      <c r="C46" s="10" t="s">
        <v>58</v>
      </c>
      <c r="D46" s="11">
        <v>47500</v>
      </c>
      <c r="E46" s="11"/>
      <c r="F46" s="23">
        <f t="shared" si="1"/>
        <v>0</v>
      </c>
    </row>
    <row r="47" spans="1:6" x14ac:dyDescent="0.25">
      <c r="A47" s="28" t="s">
        <v>46</v>
      </c>
      <c r="B47" s="15" t="s">
        <v>48</v>
      </c>
      <c r="C47" s="10" t="s">
        <v>102</v>
      </c>
      <c r="D47" s="11"/>
      <c r="E47" s="11"/>
      <c r="F47" s="23">
        <f t="shared" si="1"/>
        <v>0</v>
      </c>
    </row>
    <row r="48" spans="1:6" x14ac:dyDescent="0.25">
      <c r="A48" s="28" t="s">
        <v>46</v>
      </c>
      <c r="B48" s="15" t="s">
        <v>59</v>
      </c>
      <c r="C48" s="10" t="s">
        <v>60</v>
      </c>
      <c r="D48" s="11"/>
      <c r="E48" s="11"/>
      <c r="F48" s="23">
        <f t="shared" si="1"/>
        <v>0</v>
      </c>
    </row>
    <row r="49" spans="1:6" x14ac:dyDescent="0.25">
      <c r="A49" s="28" t="s">
        <v>46</v>
      </c>
      <c r="B49" s="15" t="s">
        <v>55</v>
      </c>
      <c r="C49" s="10" t="s">
        <v>61</v>
      </c>
      <c r="D49" s="11">
        <v>23325400</v>
      </c>
      <c r="E49" s="11">
        <v>2515899</v>
      </c>
      <c r="F49" s="23">
        <f t="shared" si="1"/>
        <v>0.10786091556843612</v>
      </c>
    </row>
    <row r="50" spans="1:6" x14ac:dyDescent="0.25">
      <c r="A50" s="28" t="s">
        <v>46</v>
      </c>
      <c r="B50" s="15" t="s">
        <v>62</v>
      </c>
      <c r="C50" s="10" t="s">
        <v>63</v>
      </c>
      <c r="D50" s="11">
        <v>483916.52</v>
      </c>
      <c r="E50" s="11">
        <v>158817.99</v>
      </c>
      <c r="F50" s="23">
        <f t="shared" si="1"/>
        <v>0.32819294947814548</v>
      </c>
    </row>
    <row r="51" spans="1:6" x14ac:dyDescent="0.25">
      <c r="A51" s="25" t="s">
        <v>47</v>
      </c>
      <c r="B51" s="26" t="s">
        <v>43</v>
      </c>
      <c r="C51" s="27" t="s">
        <v>23</v>
      </c>
      <c r="D51" s="8">
        <f>D52+D53+D54</f>
        <v>1634439.58</v>
      </c>
      <c r="E51" s="8">
        <f>E52+E53+E54</f>
        <v>225965.93</v>
      </c>
      <c r="F51" s="23">
        <f t="shared" si="1"/>
        <v>0.13825284994627943</v>
      </c>
    </row>
    <row r="52" spans="1:6" x14ac:dyDescent="0.25">
      <c r="A52" s="28" t="s">
        <v>47</v>
      </c>
      <c r="B52" s="15" t="s">
        <v>44</v>
      </c>
      <c r="C52" s="10" t="s">
        <v>64</v>
      </c>
      <c r="D52" s="11">
        <v>5500</v>
      </c>
      <c r="E52" s="11">
        <v>1940.35</v>
      </c>
      <c r="F52" s="23">
        <f t="shared" si="1"/>
        <v>0.3527909090909091</v>
      </c>
    </row>
    <row r="53" spans="1:6" x14ac:dyDescent="0.25">
      <c r="A53" s="28" t="s">
        <v>47</v>
      </c>
      <c r="B53" s="15" t="s">
        <v>45</v>
      </c>
      <c r="C53" s="10" t="s">
        <v>65</v>
      </c>
      <c r="D53" s="11">
        <v>1628939.58</v>
      </c>
      <c r="E53" s="11">
        <v>224025.58</v>
      </c>
      <c r="F53" s="23">
        <f t="shared" si="1"/>
        <v>0.13752847726862893</v>
      </c>
    </row>
    <row r="54" spans="1:6" x14ac:dyDescent="0.25">
      <c r="A54" s="28" t="s">
        <v>47</v>
      </c>
      <c r="B54" s="15" t="s">
        <v>54</v>
      </c>
      <c r="C54" s="10" t="s">
        <v>101</v>
      </c>
      <c r="D54" s="11"/>
      <c r="E54" s="11"/>
      <c r="F54" s="23">
        <f t="shared" si="1"/>
        <v>0</v>
      </c>
    </row>
    <row r="55" spans="1:6" x14ac:dyDescent="0.25">
      <c r="A55" s="25" t="s">
        <v>66</v>
      </c>
      <c r="B55" s="26" t="s">
        <v>43</v>
      </c>
      <c r="C55" s="27" t="s">
        <v>24</v>
      </c>
      <c r="D55" s="8">
        <f>D56+D57+D58+D61+D60+D59</f>
        <v>275032972.98999995</v>
      </c>
      <c r="E55" s="8">
        <f>E56+E57+E58+E61+E60+E59</f>
        <v>141659156.12</v>
      </c>
      <c r="F55" s="23">
        <f t="shared" si="1"/>
        <v>0.51506244716756433</v>
      </c>
    </row>
    <row r="56" spans="1:6" x14ac:dyDescent="0.25">
      <c r="A56" s="28" t="s">
        <v>66</v>
      </c>
      <c r="B56" s="15" t="s">
        <v>44</v>
      </c>
      <c r="C56" s="10" t="s">
        <v>67</v>
      </c>
      <c r="D56" s="11">
        <v>41141049.140000001</v>
      </c>
      <c r="E56" s="11">
        <v>21035234.100000001</v>
      </c>
      <c r="F56" s="23">
        <f t="shared" si="1"/>
        <v>0.51129551967473241</v>
      </c>
    </row>
    <row r="57" spans="1:6" x14ac:dyDescent="0.25">
      <c r="A57" s="28" t="s">
        <v>66</v>
      </c>
      <c r="B57" s="15" t="s">
        <v>45</v>
      </c>
      <c r="C57" s="10" t="s">
        <v>68</v>
      </c>
      <c r="D57" s="11">
        <v>214215802.75</v>
      </c>
      <c r="E57" s="11">
        <v>110947031.34</v>
      </c>
      <c r="F57" s="23">
        <f t="shared" si="1"/>
        <v>0.51792178688833923</v>
      </c>
    </row>
    <row r="58" spans="1:6" x14ac:dyDescent="0.25">
      <c r="A58" s="28" t="s">
        <v>66</v>
      </c>
      <c r="B58" s="15" t="s">
        <v>54</v>
      </c>
      <c r="C58" s="10" t="s">
        <v>69</v>
      </c>
      <c r="D58" s="11">
        <v>9897446.0399999991</v>
      </c>
      <c r="E58" s="11">
        <v>5806820.1100000003</v>
      </c>
      <c r="F58" s="23">
        <f t="shared" si="1"/>
        <v>0.58669883993628735</v>
      </c>
    </row>
    <row r="59" spans="1:6" x14ac:dyDescent="0.25">
      <c r="A59" s="28" t="s">
        <v>66</v>
      </c>
      <c r="B59" s="15" t="s">
        <v>47</v>
      </c>
      <c r="C59" s="10" t="s">
        <v>104</v>
      </c>
      <c r="D59" s="11">
        <v>9700</v>
      </c>
      <c r="E59" s="11">
        <v>9700</v>
      </c>
      <c r="F59" s="23">
        <f t="shared" si="1"/>
        <v>1</v>
      </c>
    </row>
    <row r="60" spans="1:6" x14ac:dyDescent="0.25">
      <c r="A60" s="28" t="s">
        <v>66</v>
      </c>
      <c r="B60" s="15" t="s">
        <v>66</v>
      </c>
      <c r="C60" s="10" t="s">
        <v>99</v>
      </c>
      <c r="D60" s="11">
        <v>1704284</v>
      </c>
      <c r="E60" s="11">
        <v>39104.31</v>
      </c>
      <c r="F60" s="23">
        <f t="shared" si="1"/>
        <v>2.2944714613292151E-2</v>
      </c>
    </row>
    <row r="61" spans="1:6" x14ac:dyDescent="0.25">
      <c r="A61" s="28" t="s">
        <v>66</v>
      </c>
      <c r="B61" s="15" t="s">
        <v>55</v>
      </c>
      <c r="C61" s="10" t="s">
        <v>70</v>
      </c>
      <c r="D61" s="11">
        <v>8064691.0599999996</v>
      </c>
      <c r="E61" s="11">
        <v>3821266.26</v>
      </c>
      <c r="F61" s="23">
        <f t="shared" ref="F61:F80" si="2">IFERROR(E61/D61,0)</f>
        <v>0.47382673825573673</v>
      </c>
    </row>
    <row r="62" spans="1:6" x14ac:dyDescent="0.25">
      <c r="A62" s="25" t="s">
        <v>59</v>
      </c>
      <c r="B62" s="26" t="s">
        <v>43</v>
      </c>
      <c r="C62" s="27" t="s">
        <v>71</v>
      </c>
      <c r="D62" s="8">
        <f>D63+D64</f>
        <v>40972876.850000001</v>
      </c>
      <c r="E62" s="8">
        <f>E63+E64</f>
        <v>18625891.940000001</v>
      </c>
      <c r="F62" s="23">
        <f t="shared" si="2"/>
        <v>0.45459077741083737</v>
      </c>
    </row>
    <row r="63" spans="1:6" x14ac:dyDescent="0.25">
      <c r="A63" s="28" t="s">
        <v>59</v>
      </c>
      <c r="B63" s="15" t="s">
        <v>44</v>
      </c>
      <c r="C63" s="10" t="s">
        <v>25</v>
      </c>
      <c r="D63" s="11">
        <v>39623914.880000003</v>
      </c>
      <c r="E63" s="11">
        <v>17833414.5</v>
      </c>
      <c r="F63" s="23">
        <f t="shared" si="2"/>
        <v>0.4500669495684117</v>
      </c>
    </row>
    <row r="64" spans="1:6" x14ac:dyDescent="0.25">
      <c r="A64" s="28" t="s">
        <v>59</v>
      </c>
      <c r="B64" s="15" t="s">
        <v>46</v>
      </c>
      <c r="C64" s="10" t="s">
        <v>72</v>
      </c>
      <c r="D64" s="11">
        <v>1348961.97</v>
      </c>
      <c r="E64" s="11">
        <v>792477.44</v>
      </c>
      <c r="F64" s="23">
        <f t="shared" si="2"/>
        <v>0.58747203970472195</v>
      </c>
    </row>
    <row r="65" spans="1:6" x14ac:dyDescent="0.25">
      <c r="A65" s="25" t="s">
        <v>73</v>
      </c>
      <c r="B65" s="26" t="s">
        <v>43</v>
      </c>
      <c r="C65" s="27" t="s">
        <v>26</v>
      </c>
      <c r="D65" s="8">
        <f>D66+D67+D68</f>
        <v>3837068</v>
      </c>
      <c r="E65" s="8">
        <f>E66+E67+E68</f>
        <v>1626267.82</v>
      </c>
      <c r="F65" s="23">
        <f t="shared" si="2"/>
        <v>0.42383085731084258</v>
      </c>
    </row>
    <row r="66" spans="1:6" x14ac:dyDescent="0.25">
      <c r="A66" s="28" t="s">
        <v>73</v>
      </c>
      <c r="B66" s="15" t="s">
        <v>44</v>
      </c>
      <c r="C66" s="10" t="s">
        <v>74</v>
      </c>
      <c r="D66" s="11">
        <v>534300</v>
      </c>
      <c r="E66" s="11">
        <v>247014.39</v>
      </c>
      <c r="F66" s="23">
        <f t="shared" si="2"/>
        <v>0.46231403705783269</v>
      </c>
    </row>
    <row r="67" spans="1:6" x14ac:dyDescent="0.25">
      <c r="A67" s="28" t="s">
        <v>73</v>
      </c>
      <c r="B67" s="15" t="s">
        <v>54</v>
      </c>
      <c r="C67" s="10" t="s">
        <v>75</v>
      </c>
      <c r="D67" s="11">
        <v>1170568</v>
      </c>
      <c r="E67" s="11">
        <v>567862.81000000006</v>
      </c>
      <c r="F67" s="23">
        <f t="shared" si="2"/>
        <v>0.48511731911345607</v>
      </c>
    </row>
    <row r="68" spans="1:6" x14ac:dyDescent="0.25">
      <c r="A68" s="28" t="s">
        <v>73</v>
      </c>
      <c r="B68" s="15" t="s">
        <v>46</v>
      </c>
      <c r="C68" s="10" t="s">
        <v>76</v>
      </c>
      <c r="D68" s="11">
        <v>2132200</v>
      </c>
      <c r="E68" s="11">
        <v>811390.62</v>
      </c>
      <c r="F68" s="23">
        <f t="shared" si="2"/>
        <v>0.38054151580527157</v>
      </c>
    </row>
    <row r="69" spans="1:6" x14ac:dyDescent="0.25">
      <c r="A69" s="25" t="s">
        <v>49</v>
      </c>
      <c r="B69" s="26" t="s">
        <v>43</v>
      </c>
      <c r="C69" s="27" t="s">
        <v>27</v>
      </c>
      <c r="D69" s="8">
        <f>D70</f>
        <v>5867617.7000000002</v>
      </c>
      <c r="E69" s="8">
        <f>E70</f>
        <v>2793367.67</v>
      </c>
      <c r="F69" s="23">
        <f t="shared" si="2"/>
        <v>0.47606504254699483</v>
      </c>
    </row>
    <row r="70" spans="1:6" x14ac:dyDescent="0.25">
      <c r="A70" s="28" t="s">
        <v>49</v>
      </c>
      <c r="B70" s="15" t="s">
        <v>44</v>
      </c>
      <c r="C70" s="10" t="s">
        <v>77</v>
      </c>
      <c r="D70" s="11">
        <v>5867617.7000000002</v>
      </c>
      <c r="E70" s="11">
        <v>2793367.67</v>
      </c>
      <c r="F70" s="23">
        <f t="shared" si="2"/>
        <v>0.47606504254699483</v>
      </c>
    </row>
    <row r="71" spans="1:6" x14ac:dyDescent="0.25">
      <c r="A71" s="25" t="s">
        <v>62</v>
      </c>
      <c r="B71" s="26" t="s">
        <v>43</v>
      </c>
      <c r="C71" s="27" t="s">
        <v>78</v>
      </c>
      <c r="D71" s="8">
        <f>D72+D73</f>
        <v>451200</v>
      </c>
      <c r="E71" s="8">
        <f>E72+E73</f>
        <v>100000</v>
      </c>
      <c r="F71" s="23">
        <f t="shared" si="2"/>
        <v>0.22163120567375885</v>
      </c>
    </row>
    <row r="72" spans="1:6" x14ac:dyDescent="0.25">
      <c r="A72" s="28" t="s">
        <v>62</v>
      </c>
      <c r="B72" s="15" t="s">
        <v>45</v>
      </c>
      <c r="C72" s="10" t="s">
        <v>79</v>
      </c>
      <c r="D72" s="11">
        <v>100000</v>
      </c>
      <c r="E72" s="11">
        <v>100000</v>
      </c>
      <c r="F72" s="23">
        <f t="shared" si="2"/>
        <v>1</v>
      </c>
    </row>
    <row r="73" spans="1:6" x14ac:dyDescent="0.25">
      <c r="A73" s="28" t="s">
        <v>62</v>
      </c>
      <c r="B73" s="15" t="s">
        <v>46</v>
      </c>
      <c r="C73" s="10" t="s">
        <v>80</v>
      </c>
      <c r="D73" s="11">
        <v>351200</v>
      </c>
      <c r="E73" s="11"/>
      <c r="F73" s="23">
        <f t="shared" si="2"/>
        <v>0</v>
      </c>
    </row>
    <row r="74" spans="1:6" x14ac:dyDescent="0.25">
      <c r="A74" s="25" t="s">
        <v>50</v>
      </c>
      <c r="B74" s="26" t="s">
        <v>43</v>
      </c>
      <c r="C74" s="27" t="s">
        <v>81</v>
      </c>
      <c r="D74" s="8">
        <f>D75</f>
        <v>9000</v>
      </c>
      <c r="E74" s="8">
        <f>E75</f>
        <v>0</v>
      </c>
      <c r="F74" s="23">
        <f t="shared" si="2"/>
        <v>0</v>
      </c>
    </row>
    <row r="75" spans="1:6" x14ac:dyDescent="0.25">
      <c r="A75" s="28" t="s">
        <v>50</v>
      </c>
      <c r="B75" s="15" t="s">
        <v>44</v>
      </c>
      <c r="C75" s="10" t="s">
        <v>82</v>
      </c>
      <c r="D75" s="11">
        <v>9000</v>
      </c>
      <c r="E75" s="11"/>
      <c r="F75" s="23">
        <f t="shared" si="2"/>
        <v>0</v>
      </c>
    </row>
    <row r="76" spans="1:6" ht="30" x14ac:dyDescent="0.25">
      <c r="A76" s="25" t="s">
        <v>83</v>
      </c>
      <c r="B76" s="26" t="s">
        <v>43</v>
      </c>
      <c r="C76" s="27" t="s">
        <v>84</v>
      </c>
      <c r="D76" s="8">
        <f>D77+D78</f>
        <v>3400340</v>
      </c>
      <c r="E76" s="8">
        <f>E77+E78</f>
        <v>1550600</v>
      </c>
      <c r="F76" s="23">
        <f t="shared" si="2"/>
        <v>0.45601322220719104</v>
      </c>
    </row>
    <row r="77" spans="1:6" ht="30" x14ac:dyDescent="0.25">
      <c r="A77" s="28" t="s">
        <v>83</v>
      </c>
      <c r="B77" s="15" t="s">
        <v>44</v>
      </c>
      <c r="C77" s="10" t="s">
        <v>85</v>
      </c>
      <c r="D77" s="11">
        <v>3400340</v>
      </c>
      <c r="E77" s="11">
        <v>1550600</v>
      </c>
      <c r="F77" s="23">
        <f t="shared" si="2"/>
        <v>0.45601322220719104</v>
      </c>
    </row>
    <row r="78" spans="1:6" ht="30" x14ac:dyDescent="0.25">
      <c r="A78" s="28" t="s">
        <v>83</v>
      </c>
      <c r="B78" s="15" t="s">
        <v>54</v>
      </c>
      <c r="C78" s="10" t="s">
        <v>86</v>
      </c>
      <c r="D78" s="11"/>
      <c r="E78" s="11"/>
      <c r="F78" s="23">
        <f t="shared" si="2"/>
        <v>0</v>
      </c>
    </row>
    <row r="79" spans="1:6" x14ac:dyDescent="0.25">
      <c r="A79" s="28"/>
      <c r="B79" s="15"/>
      <c r="C79" s="10"/>
      <c r="D79" s="11"/>
      <c r="E79" s="11"/>
      <c r="F79" s="23">
        <f t="shared" si="2"/>
        <v>0</v>
      </c>
    </row>
    <row r="80" spans="1:6" x14ac:dyDescent="0.25">
      <c r="A80" s="28"/>
      <c r="B80" s="15"/>
      <c r="C80" s="30" t="s">
        <v>18</v>
      </c>
      <c r="D80" s="31">
        <f>D35+D42+D43+D45+D51+D55+D62+D65+D69+D71+D74+D76</f>
        <v>391900707.47999996</v>
      </c>
      <c r="E80" s="31">
        <f>E35+E42+E43+E45+E51+E55+E62+E65+E69+E71+E74+E76</f>
        <v>188741965.06999996</v>
      </c>
      <c r="F80" s="33">
        <f t="shared" si="2"/>
        <v>0.48160659439389281</v>
      </c>
    </row>
    <row r="81" spans="1:6" x14ac:dyDescent="0.25">
      <c r="A81" s="40" t="s">
        <v>28</v>
      </c>
      <c r="B81" s="41"/>
      <c r="C81" s="42"/>
      <c r="D81" s="13">
        <f>D33-D80</f>
        <v>-5466205.4499999285</v>
      </c>
      <c r="E81" s="13">
        <f>E33-E80</f>
        <v>-358037.80999997258</v>
      </c>
      <c r="F81" s="22"/>
    </row>
    <row r="82" spans="1:6" x14ac:dyDescent="0.25">
      <c r="A82" s="55" t="s">
        <v>87</v>
      </c>
      <c r="B82" s="56"/>
      <c r="C82" s="56"/>
      <c r="D82" s="9">
        <f>D83+D84</f>
        <v>5030000</v>
      </c>
      <c r="E82" s="9">
        <f>E83+E84</f>
        <v>0</v>
      </c>
      <c r="F82" s="23"/>
    </row>
    <row r="83" spans="1:6" x14ac:dyDescent="0.25">
      <c r="A83" s="53" t="s">
        <v>88</v>
      </c>
      <c r="B83" s="54"/>
      <c r="C83" s="54"/>
      <c r="D83" s="7">
        <v>5030000</v>
      </c>
      <c r="E83" s="16"/>
      <c r="F83" s="21"/>
    </row>
    <row r="84" spans="1:6" x14ac:dyDescent="0.25">
      <c r="A84" s="53" t="s">
        <v>89</v>
      </c>
      <c r="B84" s="54"/>
      <c r="C84" s="54"/>
      <c r="D84" s="7"/>
      <c r="E84" s="16"/>
      <c r="F84" s="21"/>
    </row>
    <row r="85" spans="1:6" x14ac:dyDescent="0.25">
      <c r="A85" s="55" t="s">
        <v>90</v>
      </c>
      <c r="B85" s="56"/>
      <c r="C85" s="56"/>
      <c r="D85" s="9">
        <f>D86+D87</f>
        <v>0</v>
      </c>
      <c r="E85" s="17">
        <f>E86+E87</f>
        <v>0</v>
      </c>
      <c r="F85" s="21"/>
    </row>
    <row r="86" spans="1:6" x14ac:dyDescent="0.25">
      <c r="A86" s="53" t="s">
        <v>88</v>
      </c>
      <c r="B86" s="54"/>
      <c r="C86" s="54"/>
      <c r="D86" s="7"/>
      <c r="E86" s="16"/>
      <c r="F86" s="21"/>
    </row>
    <row r="87" spans="1:6" x14ac:dyDescent="0.25">
      <c r="A87" s="53" t="s">
        <v>89</v>
      </c>
      <c r="B87" s="54"/>
      <c r="C87" s="54"/>
      <c r="D87" s="7"/>
      <c r="E87" s="16"/>
      <c r="F87" s="21"/>
    </row>
    <row r="88" spans="1:6" x14ac:dyDescent="0.25">
      <c r="A88" s="57" t="s">
        <v>91</v>
      </c>
      <c r="B88" s="58"/>
      <c r="C88" s="58"/>
      <c r="D88" s="17"/>
      <c r="E88" s="17"/>
      <c r="F88" s="21"/>
    </row>
    <row r="89" spans="1:6" x14ac:dyDescent="0.25">
      <c r="A89" s="57" t="s">
        <v>92</v>
      </c>
      <c r="B89" s="58"/>
      <c r="C89" s="58"/>
      <c r="D89" s="17"/>
      <c r="E89" s="17"/>
      <c r="F89" s="21"/>
    </row>
    <row r="90" spans="1:6" x14ac:dyDescent="0.25">
      <c r="A90" s="57" t="s">
        <v>93</v>
      </c>
      <c r="B90" s="58"/>
      <c r="C90" s="58"/>
      <c r="D90" s="17">
        <f>D91+D92</f>
        <v>0</v>
      </c>
      <c r="E90" s="17">
        <f>E91+E92</f>
        <v>0</v>
      </c>
      <c r="F90" s="21"/>
    </row>
    <row r="91" spans="1:6" x14ac:dyDescent="0.25">
      <c r="A91" s="53" t="s">
        <v>94</v>
      </c>
      <c r="B91" s="54"/>
      <c r="C91" s="54"/>
      <c r="D91" s="16"/>
      <c r="E91" s="16"/>
      <c r="F91" s="21"/>
    </row>
    <row r="92" spans="1:6" x14ac:dyDescent="0.25">
      <c r="A92" s="53" t="s">
        <v>95</v>
      </c>
      <c r="B92" s="54"/>
      <c r="C92" s="54"/>
      <c r="D92" s="16"/>
      <c r="E92" s="16"/>
      <c r="F92" s="21"/>
    </row>
    <row r="93" spans="1:6" x14ac:dyDescent="0.25">
      <c r="A93" s="57" t="s">
        <v>96</v>
      </c>
      <c r="B93" s="58"/>
      <c r="C93" s="58"/>
      <c r="D93" s="17">
        <f>D94+D95</f>
        <v>0</v>
      </c>
      <c r="E93" s="17">
        <f>E94+E95</f>
        <v>0</v>
      </c>
      <c r="F93" s="21"/>
    </row>
    <row r="94" spans="1:6" x14ac:dyDescent="0.25">
      <c r="A94" s="53" t="s">
        <v>94</v>
      </c>
      <c r="B94" s="54"/>
      <c r="C94" s="54"/>
      <c r="D94" s="16"/>
      <c r="E94" s="16"/>
      <c r="F94" s="21"/>
    </row>
    <row r="95" spans="1:6" x14ac:dyDescent="0.25">
      <c r="A95" s="53" t="s">
        <v>95</v>
      </c>
      <c r="B95" s="54"/>
      <c r="C95" s="54"/>
      <c r="D95" s="16"/>
      <c r="E95" s="16"/>
      <c r="F95" s="21"/>
    </row>
    <row r="96" spans="1:6" x14ac:dyDescent="0.25">
      <c r="A96" s="55" t="s">
        <v>97</v>
      </c>
      <c r="B96" s="56"/>
      <c r="C96" s="56"/>
      <c r="D96" s="9">
        <v>436205.45</v>
      </c>
      <c r="E96" s="9">
        <v>358037.81</v>
      </c>
      <c r="F96" s="21"/>
    </row>
    <row r="97" spans="1:6" ht="15.75" thickBot="1" x14ac:dyDescent="0.3">
      <c r="A97" s="59" t="s">
        <v>98</v>
      </c>
      <c r="B97" s="60"/>
      <c r="C97" s="60"/>
      <c r="D97" s="34">
        <f>D82+D85+D88+D89+D90+D93+D96</f>
        <v>5466205.4500000002</v>
      </c>
      <c r="E97" s="34">
        <f>E82+E85+E88+E89+E90+E93+E96</f>
        <v>358037.81</v>
      </c>
      <c r="F97" s="24"/>
    </row>
  </sheetData>
  <mergeCells count="42">
    <mergeCell ref="A97:C97"/>
    <mergeCell ref="A92:C92"/>
    <mergeCell ref="A93:C93"/>
    <mergeCell ref="A94:C94"/>
    <mergeCell ref="A95:C95"/>
    <mergeCell ref="A96:C96"/>
    <mergeCell ref="A87:C87"/>
    <mergeCell ref="A88:C88"/>
    <mergeCell ref="A89:C89"/>
    <mergeCell ref="A90:C90"/>
    <mergeCell ref="A91:C91"/>
    <mergeCell ref="A86:C86"/>
    <mergeCell ref="A82:C82"/>
    <mergeCell ref="A83:C83"/>
    <mergeCell ref="A84:C84"/>
    <mergeCell ref="A85:C85"/>
    <mergeCell ref="A81:C81"/>
    <mergeCell ref="A32:C32"/>
    <mergeCell ref="A33:C33"/>
    <mergeCell ref="A10:C10"/>
    <mergeCell ref="A11:C11"/>
    <mergeCell ref="A12:C12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C8:F8"/>
    <mergeCell ref="A13:C13"/>
    <mergeCell ref="A14:C14"/>
    <mergeCell ref="A15:C15"/>
    <mergeCell ref="A16:C16"/>
  </mergeCells>
  <conditionalFormatting sqref="F13">
    <cfRule type="cellIs" dxfId="63" priority="127" operator="equal">
      <formula>0</formula>
    </cfRule>
  </conditionalFormatting>
  <conditionalFormatting sqref="F14">
    <cfRule type="cellIs" dxfId="62" priority="122" operator="equal">
      <formula>0</formula>
    </cfRule>
  </conditionalFormatting>
  <conditionalFormatting sqref="F33">
    <cfRule type="cellIs" dxfId="61" priority="103" operator="equal">
      <formula>0</formula>
    </cfRule>
  </conditionalFormatting>
  <conditionalFormatting sqref="F35">
    <cfRule type="cellIs" dxfId="60" priority="102" operator="equal">
      <formula>0</formula>
    </cfRule>
  </conditionalFormatting>
  <conditionalFormatting sqref="F36">
    <cfRule type="cellIs" dxfId="59" priority="101" operator="equal">
      <formula>0</formula>
    </cfRule>
  </conditionalFormatting>
  <conditionalFormatting sqref="D13:E13 D33:E33 D35:E35 D43:E43 D62:E62 D65:E65 D69:E69 D71:E71 D74:E74 D76:E76 D80:E82 D85:E85 D90:E90 D93:E93 D97:E97 D55:E55 D51:E51 D45:E45 D25:E26">
    <cfRule type="cellIs" dxfId="58" priority="59" operator="equal">
      <formula>0</formula>
    </cfRule>
  </conditionalFormatting>
  <conditionalFormatting sqref="F37">
    <cfRule type="cellIs" dxfId="57" priority="58" operator="equal">
      <formula>0</formula>
    </cfRule>
  </conditionalFormatting>
  <conditionalFormatting sqref="F38">
    <cfRule type="cellIs" dxfId="56" priority="57" operator="equal">
      <formula>0</formula>
    </cfRule>
  </conditionalFormatting>
  <conditionalFormatting sqref="F39">
    <cfRule type="cellIs" dxfId="55" priority="56" operator="equal">
      <formula>0</formula>
    </cfRule>
  </conditionalFormatting>
  <conditionalFormatting sqref="F40">
    <cfRule type="cellIs" dxfId="54" priority="55" operator="equal">
      <formula>0</formula>
    </cfRule>
  </conditionalFormatting>
  <conditionalFormatting sqref="F41">
    <cfRule type="cellIs" dxfId="53" priority="54" operator="equal">
      <formula>0</formula>
    </cfRule>
  </conditionalFormatting>
  <conditionalFormatting sqref="F42">
    <cfRule type="cellIs" dxfId="52" priority="53" operator="equal">
      <formula>0</formula>
    </cfRule>
  </conditionalFormatting>
  <conditionalFormatting sqref="F43">
    <cfRule type="cellIs" dxfId="51" priority="52" operator="equal">
      <formula>0</formula>
    </cfRule>
  </conditionalFormatting>
  <conditionalFormatting sqref="F44">
    <cfRule type="cellIs" dxfId="50" priority="51" operator="equal">
      <formula>0</formula>
    </cfRule>
  </conditionalFormatting>
  <conditionalFormatting sqref="F45">
    <cfRule type="cellIs" dxfId="49" priority="50" operator="equal">
      <formula>0</formula>
    </cfRule>
  </conditionalFormatting>
  <conditionalFormatting sqref="F46:F47">
    <cfRule type="cellIs" dxfId="48" priority="49" operator="equal">
      <formula>0</formula>
    </cfRule>
  </conditionalFormatting>
  <conditionalFormatting sqref="F48">
    <cfRule type="cellIs" dxfId="47" priority="48" operator="equal">
      <formula>0</formula>
    </cfRule>
  </conditionalFormatting>
  <conditionalFormatting sqref="F49">
    <cfRule type="cellIs" dxfId="46" priority="47" operator="equal">
      <formula>0</formula>
    </cfRule>
  </conditionalFormatting>
  <conditionalFormatting sqref="F50">
    <cfRule type="cellIs" dxfId="45" priority="46" operator="equal">
      <formula>0</formula>
    </cfRule>
  </conditionalFormatting>
  <conditionalFormatting sqref="F51">
    <cfRule type="cellIs" dxfId="44" priority="45" operator="equal">
      <formula>0</formula>
    </cfRule>
  </conditionalFormatting>
  <conditionalFormatting sqref="F52">
    <cfRule type="cellIs" dxfId="43" priority="44" operator="equal">
      <formula>0</formula>
    </cfRule>
  </conditionalFormatting>
  <conditionalFormatting sqref="F53:F54">
    <cfRule type="cellIs" dxfId="42" priority="43" operator="equal">
      <formula>0</formula>
    </cfRule>
  </conditionalFormatting>
  <conditionalFormatting sqref="F55">
    <cfRule type="cellIs" dxfId="41" priority="42" operator="equal">
      <formula>0</formula>
    </cfRule>
  </conditionalFormatting>
  <conditionalFormatting sqref="F56">
    <cfRule type="cellIs" dxfId="40" priority="41" operator="equal">
      <formula>0</formula>
    </cfRule>
  </conditionalFormatting>
  <conditionalFormatting sqref="F57">
    <cfRule type="cellIs" dxfId="39" priority="40" operator="equal">
      <formula>0</formula>
    </cfRule>
  </conditionalFormatting>
  <conditionalFormatting sqref="F58:F60">
    <cfRule type="cellIs" dxfId="38" priority="39" operator="equal">
      <formula>0</formula>
    </cfRule>
  </conditionalFormatting>
  <conditionalFormatting sqref="F61">
    <cfRule type="cellIs" dxfId="37" priority="38" operator="equal">
      <formula>0</formula>
    </cfRule>
  </conditionalFormatting>
  <conditionalFormatting sqref="F62">
    <cfRule type="cellIs" dxfId="36" priority="37" operator="equal">
      <formula>0</formula>
    </cfRule>
  </conditionalFormatting>
  <conditionalFormatting sqref="F63">
    <cfRule type="cellIs" dxfId="35" priority="36" operator="equal">
      <formula>0</formula>
    </cfRule>
  </conditionalFormatting>
  <conditionalFormatting sqref="F64">
    <cfRule type="cellIs" dxfId="34" priority="35" operator="equal">
      <formula>0</formula>
    </cfRule>
  </conditionalFormatting>
  <conditionalFormatting sqref="F65">
    <cfRule type="cellIs" dxfId="33" priority="34" operator="equal">
      <formula>0</formula>
    </cfRule>
  </conditionalFormatting>
  <conditionalFormatting sqref="F66">
    <cfRule type="cellIs" dxfId="32" priority="33" operator="equal">
      <formula>0</formula>
    </cfRule>
  </conditionalFormatting>
  <conditionalFormatting sqref="F67">
    <cfRule type="cellIs" dxfId="31" priority="32" operator="equal">
      <formula>0</formula>
    </cfRule>
  </conditionalFormatting>
  <conditionalFormatting sqref="F68">
    <cfRule type="cellIs" dxfId="30" priority="31" operator="equal">
      <formula>0</formula>
    </cfRule>
  </conditionalFormatting>
  <conditionalFormatting sqref="F69">
    <cfRule type="cellIs" dxfId="29" priority="30" operator="equal">
      <formula>0</formula>
    </cfRule>
  </conditionalFormatting>
  <conditionalFormatting sqref="F70">
    <cfRule type="cellIs" dxfId="28" priority="29" operator="equal">
      <formula>0</formula>
    </cfRule>
  </conditionalFormatting>
  <conditionalFormatting sqref="F71">
    <cfRule type="cellIs" dxfId="27" priority="28" operator="equal">
      <formula>0</formula>
    </cfRule>
  </conditionalFormatting>
  <conditionalFormatting sqref="F72">
    <cfRule type="cellIs" dxfId="26" priority="27" operator="equal">
      <formula>0</formula>
    </cfRule>
  </conditionalFormatting>
  <conditionalFormatting sqref="F73">
    <cfRule type="cellIs" dxfId="25" priority="26" operator="equal">
      <formula>0</formula>
    </cfRule>
  </conditionalFormatting>
  <conditionalFormatting sqref="F74">
    <cfRule type="cellIs" dxfId="24" priority="25" operator="equal">
      <formula>0</formula>
    </cfRule>
  </conditionalFormatting>
  <conditionalFormatting sqref="F75">
    <cfRule type="cellIs" dxfId="23" priority="24" operator="equal">
      <formula>0</formula>
    </cfRule>
  </conditionalFormatting>
  <conditionalFormatting sqref="F76">
    <cfRule type="cellIs" dxfId="22" priority="23" operator="equal">
      <formula>0</formula>
    </cfRule>
  </conditionalFormatting>
  <conditionalFormatting sqref="F77">
    <cfRule type="cellIs" dxfId="21" priority="22" operator="equal">
      <formula>0</formula>
    </cfRule>
  </conditionalFormatting>
  <conditionalFormatting sqref="F78">
    <cfRule type="cellIs" dxfId="20" priority="21" operator="equal">
      <formula>0</formula>
    </cfRule>
  </conditionalFormatting>
  <conditionalFormatting sqref="F79">
    <cfRule type="cellIs" dxfId="19" priority="20" operator="equal">
      <formula>0</formula>
    </cfRule>
  </conditionalFormatting>
  <conditionalFormatting sqref="F80">
    <cfRule type="cellIs" dxfId="18" priority="19" operator="equal">
      <formula>0</formula>
    </cfRule>
  </conditionalFormatting>
  <conditionalFormatting sqref="F15">
    <cfRule type="cellIs" dxfId="17" priority="18" operator="equal">
      <formula>0</formula>
    </cfRule>
  </conditionalFormatting>
  <conditionalFormatting sqref="F16">
    <cfRule type="cellIs" dxfId="16" priority="17" operator="equal">
      <formula>0</formula>
    </cfRule>
  </conditionalFormatting>
  <conditionalFormatting sqref="F17">
    <cfRule type="cellIs" dxfId="15" priority="16" operator="equal">
      <formula>0</formula>
    </cfRule>
  </conditionalFormatting>
  <conditionalFormatting sqref="F18">
    <cfRule type="cellIs" dxfId="14" priority="15" operator="equal">
      <formula>0</formula>
    </cfRule>
  </conditionalFormatting>
  <conditionalFormatting sqref="F19">
    <cfRule type="cellIs" dxfId="13" priority="14" operator="equal">
      <formula>0</formula>
    </cfRule>
  </conditionalFormatting>
  <conditionalFormatting sqref="F20">
    <cfRule type="cellIs" dxfId="12" priority="13" operator="equal">
      <formula>0</formula>
    </cfRule>
  </conditionalFormatting>
  <conditionalFormatting sqref="F21">
    <cfRule type="cellIs" dxfId="11" priority="12" operator="equal">
      <formula>0</formula>
    </cfRule>
  </conditionalFormatting>
  <conditionalFormatting sqref="F22">
    <cfRule type="cellIs" dxfId="10" priority="11" operator="equal">
      <formula>0</formula>
    </cfRule>
  </conditionalFormatting>
  <conditionalFormatting sqref="F23">
    <cfRule type="cellIs" dxfId="9" priority="10" operator="equal">
      <formula>0</formula>
    </cfRule>
  </conditionalFormatting>
  <conditionalFormatting sqref="F24">
    <cfRule type="cellIs" dxfId="8" priority="9" operator="equal">
      <formula>0</formula>
    </cfRule>
  </conditionalFormatting>
  <conditionalFormatting sqref="F25">
    <cfRule type="cellIs" dxfId="7" priority="8" operator="equal">
      <formula>0</formula>
    </cfRule>
  </conditionalFormatting>
  <conditionalFormatting sqref="F26">
    <cfRule type="cellIs" dxfId="6" priority="7" operator="equal">
      <formula>0</formula>
    </cfRule>
  </conditionalFormatting>
  <conditionalFormatting sqref="F27">
    <cfRule type="cellIs" dxfId="5" priority="6" operator="equal">
      <formula>0</formula>
    </cfRule>
  </conditionalFormatting>
  <conditionalFormatting sqref="F28">
    <cfRule type="cellIs" dxfId="4" priority="5" operator="equal">
      <formula>0</formula>
    </cfRule>
  </conditionalFormatting>
  <conditionalFormatting sqref="F29">
    <cfRule type="cellIs" dxfId="3" priority="4" operator="equal">
      <formula>0</formula>
    </cfRule>
  </conditionalFormatting>
  <conditionalFormatting sqref="F30">
    <cfRule type="cellIs" dxfId="2" priority="3" operator="equal">
      <formula>0</formula>
    </cfRule>
  </conditionalFormatting>
  <conditionalFormatting sqref="F31">
    <cfRule type="cellIs" dxfId="1" priority="2" operator="equal">
      <formula>0</formula>
    </cfRule>
  </conditionalFormatting>
  <conditionalFormatting sqref="F32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2020-04-20T07:50:22Z</cp:lastPrinted>
  <dcterms:created xsi:type="dcterms:W3CDTF">2017-04-06T07:43:57Z</dcterms:created>
  <dcterms:modified xsi:type="dcterms:W3CDTF">2020-08-03T07:05:30Z</dcterms:modified>
</cp:coreProperties>
</file>