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410" yWindow="-285" windowWidth="13185" windowHeight="12015"/>
  </bookViews>
  <sheets>
    <sheet name="Сведения об исполнении бюджета" sheetId="2" r:id="rId1"/>
  </sheets>
  <definedNames>
    <definedName name="_xlnm.Print_Titles" localSheetId="0">'Сведения об исполнении бюджета'!$5:$6</definedName>
  </definedNames>
  <calcPr calcId="145621"/>
</workbook>
</file>

<file path=xl/calcChain.xml><?xml version="1.0" encoding="utf-8"?>
<calcChain xmlns="http://schemas.openxmlformats.org/spreadsheetml/2006/main">
  <c r="Y27" i="2" l="1"/>
  <c r="W27" i="2"/>
  <c r="S27" i="2"/>
  <c r="U24" i="2"/>
  <c r="T24" i="2"/>
  <c r="R24" i="2"/>
  <c r="Q24" i="2"/>
  <c r="S20" i="2"/>
  <c r="S12" i="2"/>
  <c r="R43" i="2" l="1"/>
  <c r="Q43" i="2"/>
  <c r="R28" i="2"/>
  <c r="Q28" i="2"/>
  <c r="W20" i="2" l="1"/>
  <c r="U18" i="2"/>
  <c r="T18" i="2"/>
  <c r="R18" i="2"/>
  <c r="Q18" i="2"/>
  <c r="W11" i="2" l="1"/>
  <c r="S9" i="2"/>
  <c r="S10" i="2"/>
  <c r="S11" i="2"/>
  <c r="S13" i="2"/>
  <c r="S14" i="2"/>
  <c r="S15" i="2"/>
  <c r="T46" i="2" l="1"/>
  <c r="U43" i="2"/>
  <c r="T43" i="2"/>
  <c r="Y45" i="2"/>
  <c r="W45" i="2"/>
  <c r="S45" i="2"/>
  <c r="S21" i="2"/>
  <c r="S50" i="2"/>
  <c r="S49" i="2"/>
  <c r="S47" i="2"/>
  <c r="S44" i="2"/>
  <c r="S42" i="2"/>
  <c r="S40" i="2"/>
  <c r="S39" i="2"/>
  <c r="S38" i="2"/>
  <c r="S36" i="2"/>
  <c r="S35" i="2"/>
  <c r="S33" i="2"/>
  <c r="S32" i="2"/>
  <c r="S31" i="2"/>
  <c r="S30" i="2"/>
  <c r="S29" i="2"/>
  <c r="S26" i="2"/>
  <c r="S25" i="2"/>
  <c r="S23" i="2"/>
  <c r="S22" i="2"/>
  <c r="S19" i="2"/>
  <c r="S17" i="2"/>
  <c r="Y50" i="2" l="1"/>
  <c r="Y49" i="2"/>
  <c r="Y47" i="2"/>
  <c r="Y44" i="2"/>
  <c r="Y42" i="2"/>
  <c r="Y40" i="2"/>
  <c r="Y39" i="2"/>
  <c r="Y38" i="2"/>
  <c r="Y36" i="2"/>
  <c r="Y35" i="2"/>
  <c r="Y33" i="2"/>
  <c r="Y32" i="2"/>
  <c r="Y31" i="2"/>
  <c r="Y30" i="2"/>
  <c r="Y29" i="2"/>
  <c r="Y26" i="2"/>
  <c r="Y25" i="2"/>
  <c r="Y23" i="2"/>
  <c r="Y22" i="2"/>
  <c r="Y21" i="2"/>
  <c r="Y19" i="2"/>
  <c r="Y17" i="2"/>
  <c r="Y15" i="2"/>
  <c r="Y14" i="2"/>
  <c r="Y13" i="2"/>
  <c r="Y12" i="2"/>
  <c r="Y11" i="2"/>
  <c r="Y10" i="2"/>
  <c r="Y9" i="2"/>
  <c r="W44" i="2"/>
  <c r="W50" i="2"/>
  <c r="W49" i="2"/>
  <c r="W47" i="2"/>
  <c r="W42" i="2"/>
  <c r="W40" i="2"/>
  <c r="W39" i="2"/>
  <c r="W38" i="2"/>
  <c r="W36" i="2"/>
  <c r="W35" i="2"/>
  <c r="W33" i="2"/>
  <c r="W32" i="2"/>
  <c r="W31" i="2"/>
  <c r="W30" i="2"/>
  <c r="W29" i="2"/>
  <c r="W26" i="2"/>
  <c r="W25" i="2"/>
  <c r="W23" i="2"/>
  <c r="W22" i="2"/>
  <c r="W21" i="2"/>
  <c r="W19" i="2"/>
  <c r="W17" i="2"/>
  <c r="W15" i="2"/>
  <c r="W14" i="2"/>
  <c r="W13" i="2"/>
  <c r="W12" i="2"/>
  <c r="W10" i="2"/>
  <c r="W9" i="2"/>
  <c r="U28" i="2" l="1"/>
  <c r="T28" i="2"/>
  <c r="W28" i="2" l="1"/>
  <c r="U8" i="2"/>
  <c r="T8" i="2"/>
  <c r="R8" i="2"/>
  <c r="Q8" i="2"/>
  <c r="Y8" i="2" l="1"/>
  <c r="W8" i="2"/>
  <c r="R48" i="2"/>
  <c r="R46" i="2"/>
  <c r="R41" i="2"/>
  <c r="R37" i="2"/>
  <c r="R34" i="2"/>
  <c r="Y28" i="2"/>
  <c r="R16" i="2"/>
  <c r="Q48" i="2"/>
  <c r="Q46" i="2"/>
  <c r="Q41" i="2"/>
  <c r="Q37" i="2"/>
  <c r="Q34" i="2"/>
  <c r="Q16" i="2"/>
  <c r="U48" i="2"/>
  <c r="U46" i="2"/>
  <c r="U41" i="2"/>
  <c r="U37" i="2"/>
  <c r="U34" i="2"/>
  <c r="U16" i="2"/>
  <c r="T48" i="2"/>
  <c r="T41" i="2"/>
  <c r="T37" i="2"/>
  <c r="T34" i="2"/>
  <c r="T16" i="2"/>
  <c r="S37" i="2" l="1"/>
  <c r="S46" i="2"/>
  <c r="Y16" i="2"/>
  <c r="W16" i="2"/>
  <c r="Y37" i="2"/>
  <c r="W37" i="2"/>
  <c r="Y43" i="2"/>
  <c r="W43" i="2"/>
  <c r="Y48" i="2"/>
  <c r="W48" i="2"/>
  <c r="Y18" i="2"/>
  <c r="W18" i="2"/>
  <c r="Y34" i="2"/>
  <c r="W34" i="2"/>
  <c r="Y41" i="2"/>
  <c r="W41" i="2"/>
  <c r="W46" i="2"/>
  <c r="Y46" i="2"/>
  <c r="Y24" i="2"/>
  <c r="W24" i="2"/>
  <c r="S16" i="2"/>
  <c r="S24" i="2"/>
  <c r="S34" i="2"/>
  <c r="S41" i="2"/>
  <c r="S8" i="2"/>
  <c r="S18" i="2"/>
  <c r="S28" i="2"/>
  <c r="S43" i="2"/>
  <c r="S48" i="2"/>
  <c r="T51" i="2"/>
  <c r="Q51" i="2"/>
  <c r="R51" i="2"/>
  <c r="U51" i="2"/>
  <c r="Y51" i="2" l="1"/>
  <c r="W51" i="2"/>
  <c r="S51" i="2"/>
</calcChain>
</file>

<file path=xl/sharedStrings.xml><?xml version="1.0" encoding="utf-8"?>
<sst xmlns="http://schemas.openxmlformats.org/spreadsheetml/2006/main" count="105" uniqueCount="63">
  <si>
    <t xml:space="preserve"> </t>
  </si>
  <si>
    <t>(расшифровка)</t>
  </si>
  <si>
    <t>(подпись)</t>
  </si>
  <si>
    <t>Емельянова С.Г.</t>
  </si>
  <si>
    <t>Начальник финансового управления</t>
  </si>
  <si>
    <t/>
  </si>
  <si>
    <t xml:space="preserve">Итого: </t>
  </si>
  <si>
    <t>Прочие 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</si>
  <si>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</si>
  <si>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БЮДЖЕТАМ СУБЪЕКТОВ РОССИЙСКОЙ ФЕДЕРАЦИИ И МУНИЦИПАЛЬНЫХ ОБРАЗОВАНИЙ ОБЩЕГО ХАРАКТЕРА</t>
  </si>
  <si>
    <t>Обслуживание внутреннего государственного и муниципального долга</t>
  </si>
  <si>
    <t xml:space="preserve">ОБСЛУЖИВАНИЕ ГОСУДАРСТВЕННОГО И МУНИЦИПАЛЬНОГО ДОЛГА </t>
  </si>
  <si>
    <t>Периодическая печать и издательства</t>
  </si>
  <si>
    <t>СРЕДСТВА МАССОВОЙ ИНФОРМАЦИИ</t>
  </si>
  <si>
    <t xml:space="preserve">Физическая культура </t>
  </si>
  <si>
    <t>ФИЗИЧЕСКАЯ КУЛЬТУРА И СПОРТ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</si>
  <si>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</si>
  <si>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</si>
  <si>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</si>
  <si>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</si>
  <si>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культуры, кинематографии</t>
  </si>
  <si>
    <t>Культура</t>
  </si>
  <si>
    <t>КУЛЬТУРА И КИНЕМАТОГРАФИЯ</t>
  </si>
  <si>
    <t>Другие вопросы в области образования</t>
  </si>
  <si>
    <t>Молодежная политика и оздоровление детей</t>
  </si>
  <si>
    <t>Общее образование</t>
  </si>
  <si>
    <t>Дошкольное образование</t>
  </si>
  <si>
    <t>Образование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</si>
  <si>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</si>
  <si>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</si>
  <si>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</si>
  <si>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</si>
  <si>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хозяйство(дорожные фонды)</t>
  </si>
  <si>
    <t>Сельское хозяйство и рыболовство</t>
  </si>
  <si>
    <t>Национальная экономика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</si>
  <si>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</si>
  <si>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</si>
  <si>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</si>
  <si>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</si>
  <si>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</si>
  <si>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</si>
  <si>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</si>
  <si>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</si>
  <si>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ТипБюджета</t>
  </si>
  <si>
    <t>Подраздел</t>
  </si>
  <si>
    <t>Раздел</t>
  </si>
  <si>
    <t>Наименование</t>
  </si>
  <si>
    <t>% исполнения к плану текущего года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</si>
  <si>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</si>
  <si>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</si>
  <si>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Дополнительное образование детей</t>
  </si>
  <si>
    <t xml:space="preserve">Транспорт </t>
  </si>
  <si>
    <t>Другие вопросы в области средств массовой информации</t>
  </si>
  <si>
    <t>% исполнения к исполнению 2018 года</t>
  </si>
  <si>
    <t>рублей</t>
  </si>
  <si>
    <t xml:space="preserve">Водное хозяйство </t>
  </si>
  <si>
    <t>Благоустройство</t>
  </si>
  <si>
    <t>Сведения об исполнении бюджета Лысогорского муниципального района за  2019 года</t>
  </si>
  <si>
    <t>Утвержденные бюджетные назначения на 31 декабря 2018 года</t>
  </si>
  <si>
    <t>Кассовое исполнение на 31 декабря 2018 года</t>
  </si>
  <si>
    <t>% исполнения на 31 декабря   2018 года</t>
  </si>
  <si>
    <t>Утвержденные бюджетные назначения на 31 декабря 2019 года</t>
  </si>
  <si>
    <t>Кассовое исполнение на 31 декабря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</si>
</sst>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;[Red]\-#,##0.00"/>
    <numFmt numFmtId="165" formatCode="#,##0.00;[Red]\-#,##0.00;0.00"/>
    <numFmt numFmtId="166" formatCode="000"/>
    <numFmt numFmtId="167" formatCode="00"/>
    <numFmt numFmtId="168" formatCode="0000"/>
    <numFmt numFmtId="169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b/>
      <sz val="8"/>
      <name val="Arial"/>
      <charset val="204"/>
    </font>
    <font>
      <b/>
      <sz val="12"/>
      <name val="Arial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left"/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2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10" fontId="4" fillId="0" borderId="0" xfId="1" applyNumberFormat="1" applyFont="1" applyFill="1" applyBorder="1" applyAlignment="1" applyProtection="1"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6" fillId="0" borderId="1" xfId="1" applyNumberFormat="1" applyFont="1" applyFill="1" applyBorder="1" applyAlignment="1" applyProtection="1">
      <alignment horizontal="center" vertical="top"/>
      <protection hidden="1"/>
    </xf>
    <xf numFmtId="0" fontId="6" fillId="0" borderId="0" xfId="1" applyNumberFormat="1" applyFont="1" applyFill="1" applyBorder="1" applyAlignment="1" applyProtection="1">
      <alignment horizontal="center" vertical="top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2" borderId="3" xfId="1" applyNumberFormat="1" applyFont="1" applyFill="1" applyBorder="1" applyAlignment="1" applyProtection="1">
      <protection hidden="1"/>
    </xf>
    <xf numFmtId="168" fontId="8" fillId="2" borderId="31" xfId="1" applyNumberFormat="1" applyFont="1" applyFill="1" applyBorder="1" applyAlignment="1" applyProtection="1">
      <protection hidden="1"/>
    </xf>
    <xf numFmtId="168" fontId="8" fillId="2" borderId="23" xfId="1" applyNumberFormat="1" applyFont="1" applyFill="1" applyBorder="1" applyAlignment="1" applyProtection="1">
      <protection hidden="1"/>
    </xf>
    <xf numFmtId="165" fontId="8" fillId="2" borderId="34" xfId="1" applyNumberFormat="1" applyFont="1" applyFill="1" applyBorder="1" applyAlignment="1" applyProtection="1">
      <protection hidden="1"/>
    </xf>
    <xf numFmtId="0" fontId="6" fillId="2" borderId="0" xfId="1" applyNumberFormat="1" applyFont="1" applyFill="1" applyBorder="1" applyAlignment="1" applyProtection="1">
      <protection hidden="1"/>
    </xf>
    <xf numFmtId="0" fontId="6" fillId="2" borderId="0" xfId="1" applyFont="1" applyFill="1"/>
    <xf numFmtId="166" fontId="8" fillId="2" borderId="23" xfId="1" applyNumberFormat="1" applyFont="1" applyFill="1" applyBorder="1" applyAlignment="1" applyProtection="1">
      <alignment wrapText="1"/>
      <protection hidden="1"/>
    </xf>
    <xf numFmtId="167" fontId="8" fillId="2" borderId="23" xfId="1" applyNumberFormat="1" applyFont="1" applyFill="1" applyBorder="1" applyAlignment="1" applyProtection="1">
      <protection hidden="1"/>
    </xf>
    <xf numFmtId="167" fontId="8" fillId="2" borderId="31" xfId="1" applyNumberFormat="1" applyFont="1" applyFill="1" applyBorder="1" applyAlignment="1" applyProtection="1">
      <protection hidden="1"/>
    </xf>
    <xf numFmtId="0" fontId="8" fillId="2" borderId="26" xfId="1" applyNumberFormat="1" applyFont="1" applyFill="1" applyBorder="1" applyAlignment="1" applyProtection="1">
      <protection hidden="1"/>
    </xf>
    <xf numFmtId="165" fontId="8" fillId="2" borderId="20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4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2" borderId="14" xfId="1" applyNumberFormat="1" applyFont="1" applyFill="1" applyBorder="1" applyAlignment="1" applyProtection="1">
      <alignment wrapText="1"/>
      <protection hidden="1"/>
    </xf>
    <xf numFmtId="167" fontId="4" fillId="2" borderId="14" xfId="1" applyNumberFormat="1" applyFont="1" applyFill="1" applyBorder="1" applyAlignment="1" applyProtection="1">
      <protection hidden="1"/>
    </xf>
    <xf numFmtId="167" fontId="4" fillId="2" borderId="13" xfId="1" applyNumberFormat="1" applyFont="1" applyFill="1" applyBorder="1" applyAlignment="1" applyProtection="1">
      <protection hidden="1"/>
    </xf>
    <xf numFmtId="0" fontId="2" fillId="2" borderId="25" xfId="1" applyNumberFormat="1" applyFont="1" applyFill="1" applyBorder="1" applyAlignment="1" applyProtection="1"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4" fillId="2" borderId="18" xfId="1" applyNumberFormat="1" applyFont="1" applyFill="1" applyBorder="1" applyAlignment="1" applyProtection="1">
      <protection hidden="1"/>
    </xf>
    <xf numFmtId="10" fontId="4" fillId="2" borderId="18" xfId="1" applyNumberFormat="1" applyFont="1" applyFill="1" applyBorder="1" applyAlignment="1" applyProtection="1">
      <protection hidden="1"/>
    </xf>
    <xf numFmtId="10" fontId="9" fillId="2" borderId="20" xfId="1" applyNumberFormat="1" applyFont="1" applyFill="1" applyBorder="1" applyAlignment="1" applyProtection="1">
      <protection hidden="1"/>
    </xf>
    <xf numFmtId="166" fontId="2" fillId="2" borderId="23" xfId="1" applyNumberFormat="1" applyFont="1" applyFill="1" applyBorder="1" applyAlignment="1" applyProtection="1">
      <alignment wrapText="1"/>
      <protection hidden="1"/>
    </xf>
    <xf numFmtId="167" fontId="2" fillId="2" borderId="23" xfId="1" applyNumberFormat="1" applyFont="1" applyFill="1" applyBorder="1" applyAlignment="1" applyProtection="1">
      <protection hidden="1"/>
    </xf>
    <xf numFmtId="167" fontId="2" fillId="2" borderId="31" xfId="1" applyNumberFormat="1" applyFont="1" applyFill="1" applyBorder="1" applyAlignment="1" applyProtection="1">
      <protection hidden="1"/>
    </xf>
    <xf numFmtId="0" fontId="2" fillId="2" borderId="26" xfId="1" applyNumberFormat="1" applyFont="1" applyFill="1" applyBorder="1" applyAlignment="1" applyProtection="1">
      <protection hidden="1"/>
    </xf>
    <xf numFmtId="165" fontId="2" fillId="2" borderId="20" xfId="1" applyNumberFormat="1" applyFont="1" applyFill="1" applyBorder="1" applyAlignment="1" applyProtection="1">
      <protection hidden="1"/>
    </xf>
    <xf numFmtId="166" fontId="2" fillId="2" borderId="9" xfId="1" applyNumberFormat="1" applyFont="1" applyFill="1" applyBorder="1" applyAlignment="1" applyProtection="1">
      <alignment wrapText="1"/>
      <protection hidden="1"/>
    </xf>
    <xf numFmtId="167" fontId="2" fillId="2" borderId="9" xfId="1" applyNumberFormat="1" applyFont="1" applyFill="1" applyBorder="1" applyAlignment="1" applyProtection="1">
      <protection hidden="1"/>
    </xf>
    <xf numFmtId="167" fontId="2" fillId="2" borderId="10" xfId="1" applyNumberFormat="1" applyFont="1" applyFill="1" applyBorder="1" applyAlignment="1" applyProtection="1">
      <protection hidden="1"/>
    </xf>
    <xf numFmtId="0" fontId="2" fillId="2" borderId="27" xfId="1" applyNumberFormat="1" applyFont="1" applyFill="1" applyBorder="1" applyAlignment="1" applyProtection="1">
      <protection hidden="1"/>
    </xf>
    <xf numFmtId="165" fontId="2" fillId="2" borderId="8" xfId="1" applyNumberFormat="1" applyFont="1" applyFill="1" applyBorder="1" applyAlignment="1" applyProtection="1">
      <protection hidden="1"/>
    </xf>
    <xf numFmtId="165" fontId="8" fillId="2" borderId="8" xfId="1" applyNumberFormat="1" applyFont="1" applyFill="1" applyBorder="1" applyAlignment="1" applyProtection="1">
      <protection hidden="1"/>
    </xf>
    <xf numFmtId="166" fontId="2" fillId="2" borderId="24" xfId="1" applyNumberFormat="1" applyFont="1" applyFill="1" applyBorder="1" applyAlignment="1" applyProtection="1">
      <alignment wrapText="1"/>
      <protection hidden="1"/>
    </xf>
    <xf numFmtId="167" fontId="2" fillId="2" borderId="24" xfId="1" applyNumberFormat="1" applyFont="1" applyFill="1" applyBorder="1" applyAlignment="1" applyProtection="1">
      <protection hidden="1"/>
    </xf>
    <xf numFmtId="167" fontId="2" fillId="2" borderId="32" xfId="1" applyNumberFormat="1" applyFont="1" applyFill="1" applyBorder="1" applyAlignment="1" applyProtection="1">
      <protection hidden="1"/>
    </xf>
    <xf numFmtId="0" fontId="2" fillId="2" borderId="28" xfId="1" applyNumberFormat="1" applyFont="1" applyFill="1" applyBorder="1" applyAlignment="1" applyProtection="1">
      <protection hidden="1"/>
    </xf>
    <xf numFmtId="165" fontId="2" fillId="2" borderId="21" xfId="1" applyNumberFormat="1" applyFont="1" applyFill="1" applyBorder="1" applyAlignment="1" applyProtection="1">
      <protection hidden="1"/>
    </xf>
    <xf numFmtId="165" fontId="8" fillId="2" borderId="21" xfId="1" applyNumberFormat="1" applyFont="1" applyFill="1" applyBorder="1" applyAlignment="1" applyProtection="1">
      <protection hidden="1"/>
    </xf>
    <xf numFmtId="165" fontId="9" fillId="2" borderId="18" xfId="1" applyNumberFormat="1" applyFont="1" applyFill="1" applyBorder="1" applyAlignment="1" applyProtection="1">
      <protection hidden="1"/>
    </xf>
    <xf numFmtId="165" fontId="8" fillId="2" borderId="18" xfId="1" applyNumberFormat="1" applyFont="1" applyFill="1" applyBorder="1" applyAlignment="1" applyProtection="1">
      <protection hidden="1"/>
    </xf>
    <xf numFmtId="166" fontId="2" fillId="2" borderId="4" xfId="1" applyNumberFormat="1" applyFont="1" applyFill="1" applyBorder="1" applyAlignment="1" applyProtection="1">
      <alignment wrapText="1"/>
      <protection hidden="1"/>
    </xf>
    <xf numFmtId="167" fontId="2" fillId="2" borderId="4" xfId="1" applyNumberFormat="1" applyFont="1" applyFill="1" applyBorder="1" applyAlignment="1" applyProtection="1">
      <protection hidden="1"/>
    </xf>
    <xf numFmtId="167" fontId="2" fillId="2" borderId="19" xfId="1" applyNumberFormat="1" applyFont="1" applyFill="1" applyBorder="1" applyAlignment="1" applyProtection="1">
      <protection hidden="1"/>
    </xf>
    <xf numFmtId="0" fontId="2" fillId="2" borderId="29" xfId="1" applyNumberFormat="1" applyFont="1" applyFill="1" applyBorder="1" applyAlignment="1" applyProtection="1">
      <protection hidden="1"/>
    </xf>
    <xf numFmtId="165" fontId="2" fillId="2" borderId="22" xfId="1" applyNumberFormat="1" applyFont="1" applyFill="1" applyBorder="1" applyAlignment="1" applyProtection="1">
      <protection hidden="1"/>
    </xf>
    <xf numFmtId="165" fontId="8" fillId="2" borderId="22" xfId="1" applyNumberFormat="1" applyFont="1" applyFill="1" applyBorder="1" applyAlignment="1" applyProtection="1">
      <protection hidden="1"/>
    </xf>
    <xf numFmtId="166" fontId="2" fillId="2" borderId="11" xfId="1" applyNumberFormat="1" applyFont="1" applyFill="1" applyBorder="1" applyAlignment="1" applyProtection="1">
      <alignment wrapText="1"/>
      <protection hidden="1"/>
    </xf>
    <xf numFmtId="167" fontId="2" fillId="2" borderId="11" xfId="1" applyNumberFormat="1" applyFont="1" applyFill="1" applyBorder="1" applyAlignment="1" applyProtection="1">
      <protection hidden="1"/>
    </xf>
    <xf numFmtId="167" fontId="2" fillId="2" borderId="12" xfId="1" applyNumberFormat="1" applyFont="1" applyFill="1" applyBorder="1" applyAlignment="1" applyProtection="1">
      <protection hidden="1"/>
    </xf>
    <xf numFmtId="0" fontId="2" fillId="2" borderId="33" xfId="1" applyNumberFormat="1" applyFont="1" applyFill="1" applyBorder="1" applyAlignment="1" applyProtection="1">
      <protection hidden="1"/>
    </xf>
    <xf numFmtId="165" fontId="2" fillId="2" borderId="34" xfId="1" applyNumberFormat="1" applyFont="1" applyFill="1" applyBorder="1" applyAlignment="1" applyProtection="1">
      <protection hidden="1"/>
    </xf>
    <xf numFmtId="10" fontId="9" fillId="2" borderId="34" xfId="1" applyNumberFormat="1" applyFont="1" applyFill="1" applyBorder="1" applyAlignment="1" applyProtection="1">
      <protection hidden="1"/>
    </xf>
    <xf numFmtId="167" fontId="2" fillId="2" borderId="6" xfId="1" applyNumberFormat="1" applyFont="1" applyFill="1" applyBorder="1" applyAlignment="1" applyProtection="1">
      <protection hidden="1"/>
    </xf>
    <xf numFmtId="167" fontId="2" fillId="2" borderId="7" xfId="1" applyNumberFormat="1" applyFont="1" applyFill="1" applyBorder="1" applyAlignment="1" applyProtection="1">
      <protection hidden="1"/>
    </xf>
    <xf numFmtId="10" fontId="9" fillId="2" borderId="30" xfId="1" applyNumberFormat="1" applyFont="1" applyFill="1" applyBorder="1" applyAlignment="1" applyProtection="1">
      <protection hidden="1"/>
    </xf>
    <xf numFmtId="10" fontId="4" fillId="2" borderId="30" xfId="1" applyNumberFormat="1" applyFont="1" applyFill="1" applyBorder="1" applyAlignment="1" applyProtection="1">
      <protection hidden="1"/>
    </xf>
    <xf numFmtId="10" fontId="9" fillId="2" borderId="8" xfId="1" applyNumberFormat="1" applyFont="1" applyFill="1" applyBorder="1" applyAlignment="1" applyProtection="1">
      <protection hidden="1"/>
    </xf>
    <xf numFmtId="166" fontId="2" fillId="2" borderId="6" xfId="1" applyNumberFormat="1" applyFont="1" applyFill="1" applyBorder="1" applyAlignment="1" applyProtection="1">
      <alignment wrapText="1"/>
      <protection hidden="1"/>
    </xf>
    <xf numFmtId="0" fontId="2" fillId="2" borderId="36" xfId="1" applyNumberFormat="1" applyFont="1" applyFill="1" applyBorder="1" applyAlignment="1" applyProtection="1">
      <protection hidden="1"/>
    </xf>
    <xf numFmtId="165" fontId="2" fillId="2" borderId="5" xfId="1" applyNumberFormat="1" applyFont="1" applyFill="1" applyBorder="1" applyAlignment="1" applyProtection="1">
      <protection hidden="1"/>
    </xf>
    <xf numFmtId="165" fontId="2" fillId="2" borderId="30" xfId="1" applyNumberFormat="1" applyFont="1" applyFill="1" applyBorder="1" applyAlignment="1" applyProtection="1">
      <protection hidden="1"/>
    </xf>
    <xf numFmtId="165" fontId="8" fillId="2" borderId="30" xfId="1" applyNumberFormat="1" applyFont="1" applyFill="1" applyBorder="1" applyAlignment="1" applyProtection="1">
      <protection hidden="1"/>
    </xf>
    <xf numFmtId="10" fontId="8" fillId="2" borderId="8" xfId="1" applyNumberFormat="1" applyFont="1" applyFill="1" applyBorder="1" applyAlignment="1" applyProtection="1">
      <protection hidden="1"/>
    </xf>
    <xf numFmtId="10" fontId="8" fillId="2" borderId="30" xfId="1" applyNumberFormat="1" applyFont="1" applyFill="1" applyBorder="1" applyAlignment="1" applyProtection="1">
      <protection hidden="1"/>
    </xf>
    <xf numFmtId="10" fontId="8" fillId="2" borderId="18" xfId="1" applyNumberFormat="1" applyFont="1" applyFill="1" applyBorder="1" applyAlignment="1" applyProtection="1">
      <protection hidden="1"/>
    </xf>
    <xf numFmtId="10" fontId="9" fillId="2" borderId="22" xfId="1" applyNumberFormat="1" applyFont="1" applyFill="1" applyBorder="1" applyAlignment="1" applyProtection="1">
      <protection hidden="1"/>
    </xf>
    <xf numFmtId="166" fontId="2" fillId="2" borderId="37" xfId="1" applyNumberFormat="1" applyFont="1" applyFill="1" applyBorder="1" applyAlignment="1" applyProtection="1">
      <alignment wrapText="1"/>
      <protection hidden="1"/>
    </xf>
    <xf numFmtId="167" fontId="2" fillId="2" borderId="17" xfId="1" applyNumberFormat="1" applyFont="1" applyFill="1" applyBorder="1" applyAlignment="1" applyProtection="1">
      <protection hidden="1"/>
    </xf>
    <xf numFmtId="0" fontId="2" fillId="2" borderId="38" xfId="1" applyNumberFormat="1" applyFont="1" applyFill="1" applyBorder="1" applyAlignment="1" applyProtection="1">
      <protection hidden="1"/>
    </xf>
    <xf numFmtId="10" fontId="8" fillId="2" borderId="35" xfId="1" applyNumberFormat="1" applyFont="1" applyFill="1" applyBorder="1" applyAlignment="1" applyProtection="1">
      <protection hidden="1"/>
    </xf>
    <xf numFmtId="10" fontId="8" fillId="2" borderId="20" xfId="1" applyNumberFormat="1" applyFont="1" applyFill="1" applyBorder="1" applyAlignment="1" applyProtection="1">
      <protection hidden="1"/>
    </xf>
    <xf numFmtId="10" fontId="8" fillId="2" borderId="21" xfId="1" applyNumberFormat="1" applyFont="1" applyFill="1" applyBorder="1" applyAlignment="1" applyProtection="1">
      <protection hidden="1"/>
    </xf>
    <xf numFmtId="10" fontId="4" fillId="2" borderId="22" xfId="1" applyNumberFormat="1" applyFont="1" applyFill="1" applyBorder="1" applyAlignment="1" applyProtection="1">
      <protection hidden="1"/>
    </xf>
    <xf numFmtId="166" fontId="4" fillId="2" borderId="37" xfId="1" applyNumberFormat="1" applyFont="1" applyFill="1" applyBorder="1" applyAlignment="1" applyProtection="1">
      <alignment wrapText="1"/>
      <protection hidden="1"/>
    </xf>
    <xf numFmtId="167" fontId="4" fillId="2" borderId="37" xfId="1" applyNumberFormat="1" applyFont="1" applyFill="1" applyBorder="1" applyAlignment="1" applyProtection="1">
      <protection hidden="1"/>
    </xf>
    <xf numFmtId="167" fontId="4" fillId="2" borderId="17" xfId="1" applyNumberFormat="1" applyFont="1" applyFill="1" applyBorder="1" applyAlignment="1" applyProtection="1">
      <protection hidden="1"/>
    </xf>
    <xf numFmtId="165" fontId="4" fillId="2" borderId="30" xfId="1" applyNumberFormat="1" applyFont="1" applyFill="1" applyBorder="1" applyAlignment="1" applyProtection="1">
      <protection hidden="1"/>
    </xf>
    <xf numFmtId="166" fontId="2" fillId="2" borderId="14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protection hidden="1"/>
    </xf>
    <xf numFmtId="167" fontId="2" fillId="2" borderId="13" xfId="1" applyNumberFormat="1" applyFont="1" applyFill="1" applyBorder="1" applyAlignment="1" applyProtection="1">
      <protection hidden="1"/>
    </xf>
    <xf numFmtId="10" fontId="9" fillId="2" borderId="18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6" fontId="8" fillId="2" borderId="9" xfId="1" applyNumberFormat="1" applyFont="1" applyFill="1" applyBorder="1" applyAlignment="1" applyProtection="1">
      <alignment wrapText="1"/>
      <protection hidden="1"/>
    </xf>
    <xf numFmtId="167" fontId="2" fillId="2" borderId="16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165" fontId="2" fillId="2" borderId="39" xfId="1" applyNumberFormat="1" applyFont="1" applyFill="1" applyBorder="1" applyAlignment="1" applyProtection="1">
      <protection hidden="1"/>
    </xf>
    <xf numFmtId="169" fontId="4" fillId="2" borderId="18" xfId="1" applyNumberFormat="1" applyFont="1" applyFill="1" applyBorder="1" applyAlignment="1" applyProtection="1">
      <protection hidden="1"/>
    </xf>
    <xf numFmtId="10" fontId="4" fillId="2" borderId="40" xfId="1" applyNumberFormat="1" applyFont="1" applyFill="1" applyBorder="1" applyAlignment="1" applyProtection="1">
      <protection hidden="1"/>
    </xf>
    <xf numFmtId="165" fontId="8" fillId="2" borderId="27" xfId="1" applyNumberFormat="1" applyFont="1" applyFill="1" applyBorder="1" applyAlignment="1" applyProtection="1">
      <protection hidden="1"/>
    </xf>
    <xf numFmtId="165" fontId="8" fillId="2" borderId="38" xfId="1" applyNumberFormat="1" applyFont="1" applyFill="1" applyBorder="1" applyAlignment="1" applyProtection="1">
      <protection hidden="1"/>
    </xf>
    <xf numFmtId="165" fontId="8" fillId="2" borderId="25" xfId="1" applyNumberFormat="1" applyFont="1" applyFill="1" applyBorder="1" applyAlignment="1" applyProtection="1">
      <protection hidden="1"/>
    </xf>
    <xf numFmtId="165" fontId="8" fillId="2" borderId="29" xfId="1" applyNumberFormat="1" applyFont="1" applyFill="1" applyBorder="1" applyAlignment="1" applyProtection="1">
      <protection hidden="1"/>
    </xf>
    <xf numFmtId="165" fontId="8" fillId="2" borderId="26" xfId="1" applyNumberFormat="1" applyFont="1" applyFill="1" applyBorder="1" applyAlignment="1" applyProtection="1">
      <protection hidden="1"/>
    </xf>
    <xf numFmtId="165" fontId="8" fillId="2" borderId="28" xfId="1" applyNumberFormat="1" applyFont="1" applyFill="1" applyBorder="1" applyAlignment="1" applyProtection="1">
      <protection hidden="1"/>
    </xf>
    <xf numFmtId="165" fontId="2" fillId="2" borderId="25" xfId="1" applyNumberFormat="1" applyFont="1" applyFill="1" applyBorder="1" applyAlignment="1" applyProtection="1">
      <protection hidden="1"/>
    </xf>
    <xf numFmtId="165" fontId="2" fillId="2" borderId="26" xfId="1" applyNumberFormat="1" applyFont="1" applyFill="1" applyBorder="1" applyAlignment="1" applyProtection="1">
      <protection hidden="1"/>
    </xf>
    <xf numFmtId="165" fontId="2" fillId="2" borderId="27" xfId="1" applyNumberFormat="1" applyFont="1" applyFill="1" applyBorder="1" applyAlignment="1" applyProtection="1">
      <protection hidden="1"/>
    </xf>
    <xf numFmtId="165" fontId="2" fillId="2" borderId="28" xfId="1" applyNumberFormat="1" applyFont="1" applyFill="1" applyBorder="1" applyAlignment="1" applyProtection="1">
      <protection hidden="1"/>
    </xf>
    <xf numFmtId="165" fontId="2" fillId="2" borderId="29" xfId="1" applyNumberFormat="1" applyFont="1" applyFill="1" applyBorder="1" applyAlignment="1" applyProtection="1">
      <protection hidden="1"/>
    </xf>
    <xf numFmtId="165" fontId="2" fillId="2" borderId="38" xfId="1" applyNumberFormat="1" applyFont="1" applyFill="1" applyBorder="1" applyAlignment="1" applyProtection="1">
      <protection hidden="1"/>
    </xf>
    <xf numFmtId="165" fontId="2" fillId="2" borderId="33" xfId="1" applyNumberFormat="1" applyFont="1" applyFill="1" applyBorder="1" applyAlignment="1" applyProtection="1">
      <protection hidden="1"/>
    </xf>
    <xf numFmtId="0" fontId="3" fillId="2" borderId="30" xfId="1" applyNumberFormat="1" applyFont="1" applyFill="1" applyBorder="1" applyAlignment="1" applyProtection="1">
      <protection hidden="1"/>
    </xf>
    <xf numFmtId="10" fontId="9" fillId="2" borderId="42" xfId="1" applyNumberFormat="1" applyFont="1" applyFill="1" applyBorder="1" applyAlignment="1" applyProtection="1">
      <protection hidden="1"/>
    </xf>
    <xf numFmtId="10" fontId="9" fillId="2" borderId="43" xfId="1" applyNumberFormat="1" applyFont="1" applyFill="1" applyBorder="1" applyAlignment="1" applyProtection="1">
      <protection hidden="1"/>
    </xf>
    <xf numFmtId="10" fontId="9" fillId="2" borderId="44" xfId="1" applyNumberFormat="1" applyFont="1" applyFill="1" applyBorder="1" applyAlignment="1" applyProtection="1">
      <protection hidden="1"/>
    </xf>
    <xf numFmtId="10" fontId="9" fillId="2" borderId="45" xfId="1" applyNumberFormat="1" applyFont="1" applyFill="1" applyBorder="1" applyAlignment="1" applyProtection="1">
      <protection hidden="1"/>
    </xf>
    <xf numFmtId="10" fontId="9" fillId="2" borderId="40" xfId="1" applyNumberFormat="1" applyFont="1" applyFill="1" applyBorder="1" applyAlignment="1" applyProtection="1">
      <protection hidden="1"/>
    </xf>
    <xf numFmtId="10" fontId="4" fillId="2" borderId="44" xfId="1" applyNumberFormat="1" applyFont="1" applyFill="1" applyBorder="1" applyAlignment="1" applyProtection="1">
      <protection hidden="1"/>
    </xf>
    <xf numFmtId="10" fontId="9" fillId="2" borderId="46" xfId="1" applyNumberFormat="1" applyFont="1" applyFill="1" applyBorder="1" applyAlignment="1" applyProtection="1">
      <protection hidden="1"/>
    </xf>
    <xf numFmtId="10" fontId="8" fillId="2" borderId="5" xfId="1" applyNumberFormat="1" applyFont="1" applyFill="1" applyBorder="1" applyAlignment="1" applyProtection="1">
      <protection hidden="1"/>
    </xf>
    <xf numFmtId="0" fontId="3" fillId="2" borderId="47" xfId="1" applyNumberFormat="1" applyFont="1" applyFill="1" applyBorder="1" applyAlignment="1" applyProtection="1">
      <protection hidden="1"/>
    </xf>
    <xf numFmtId="164" fontId="4" fillId="2" borderId="36" xfId="1" applyNumberFormat="1" applyFont="1" applyFill="1" applyBorder="1" applyAlignment="1" applyProtection="1">
      <protection hidden="1"/>
    </xf>
    <xf numFmtId="164" fontId="4" fillId="2" borderId="48" xfId="1" applyNumberFormat="1" applyFont="1" applyFill="1" applyBorder="1" applyAlignment="1" applyProtection="1">
      <protection hidden="1"/>
    </xf>
    <xf numFmtId="164" fontId="4" fillId="2" borderId="18" xfId="1" applyNumberFormat="1" applyFont="1" applyFill="1" applyBorder="1" applyAlignment="1" applyProtection="1">
      <protection hidden="1"/>
    </xf>
    <xf numFmtId="167" fontId="4" fillId="2" borderId="15" xfId="1" applyNumberFormat="1" applyFont="1" applyFill="1" applyBorder="1" applyAlignment="1" applyProtection="1">
      <protection hidden="1"/>
    </xf>
    <xf numFmtId="166" fontId="4" fillId="2" borderId="13" xfId="1" applyNumberFormat="1" applyFont="1" applyFill="1" applyBorder="1" applyAlignment="1" applyProtection="1">
      <alignment wrapText="1"/>
      <protection hidden="1"/>
    </xf>
    <xf numFmtId="166" fontId="2" fillId="2" borderId="32" xfId="1" applyNumberFormat="1" applyFont="1" applyFill="1" applyBorder="1" applyAlignment="1" applyProtection="1">
      <alignment wrapText="1"/>
      <protection hidden="1"/>
    </xf>
    <xf numFmtId="166" fontId="2" fillId="2" borderId="7" xfId="1" applyNumberFormat="1" applyFont="1" applyFill="1" applyBorder="1" applyAlignment="1" applyProtection="1">
      <alignment wrapText="1"/>
      <protection hidden="1"/>
    </xf>
    <xf numFmtId="166" fontId="2" fillId="2" borderId="12" xfId="1" applyNumberFormat="1" applyFont="1" applyFill="1" applyBorder="1" applyAlignment="1" applyProtection="1">
      <alignment wrapText="1"/>
      <protection hidden="1"/>
    </xf>
    <xf numFmtId="10" fontId="8" fillId="2" borderId="34" xfId="1" applyNumberFormat="1" applyFont="1" applyFill="1" applyBorder="1" applyAlignment="1" applyProtection="1">
      <protection hidden="1"/>
    </xf>
    <xf numFmtId="165" fontId="8" fillId="2" borderId="5" xfId="1" applyNumberFormat="1" applyFont="1" applyFill="1" applyBorder="1" applyAlignment="1" applyProtection="1">
      <protection hidden="1"/>
    </xf>
    <xf numFmtId="168" fontId="2" fillId="0" borderId="10" xfId="1" applyNumberFormat="1" applyFont="1" applyFill="1" applyBorder="1" applyAlignment="1" applyProtection="1">
      <protection hidden="1"/>
    </xf>
    <xf numFmtId="168" fontId="2" fillId="0" borderId="9" xfId="1" applyNumberFormat="1" applyFont="1" applyFill="1" applyBorder="1" applyAlignment="1" applyProtection="1">
      <protection hidden="1"/>
    </xf>
    <xf numFmtId="0" fontId="3" fillId="2" borderId="41" xfId="1" applyNumberFormat="1" applyFont="1" applyFill="1" applyBorder="1" applyAlignment="1" applyProtection="1">
      <alignment horizontal="right" wrapText="1"/>
      <protection hidden="1"/>
    </xf>
    <xf numFmtId="0" fontId="3" fillId="2" borderId="30" xfId="1" applyNumberFormat="1" applyFont="1" applyFill="1" applyBorder="1" applyAlignment="1" applyProtection="1">
      <alignment horizontal="right" wrapText="1"/>
      <protection hidden="1"/>
    </xf>
    <xf numFmtId="168" fontId="4" fillId="0" borderId="12" xfId="1" applyNumberFormat="1" applyFont="1" applyFill="1" applyBorder="1" applyAlignment="1" applyProtection="1">
      <protection hidden="1"/>
    </xf>
    <xf numFmtId="168" fontId="4" fillId="0" borderId="11" xfId="1" applyNumberFormat="1" applyFont="1" applyFill="1" applyBorder="1" applyAlignment="1" applyProtection="1">
      <protection hidden="1"/>
    </xf>
    <xf numFmtId="168" fontId="4" fillId="0" borderId="10" xfId="1" applyNumberFormat="1" applyFont="1" applyFill="1" applyBorder="1" applyAlignment="1" applyProtection="1">
      <protection hidden="1"/>
    </xf>
    <xf numFmtId="168" fontId="4" fillId="0" borderId="9" xfId="1" applyNumberFormat="1" applyFont="1" applyFill="1" applyBorder="1" applyAlignment="1" applyProtection="1">
      <protection hidden="1"/>
    </xf>
    <xf numFmtId="0" fontId="9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7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Alignment="1" applyProtection="1">
      <alignment horizontal="center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7"/>
  <sheetViews>
    <sheetView showGridLines="0" showZeros="0" tabSelected="1" zoomScale="124" zoomScaleNormal="124" workbookViewId="0">
      <pane xSplit="16" ySplit="6" topLeftCell="R7" activePane="bottomRight" state="frozen"/>
      <selection pane="topRight" activeCell="Q1" sqref="Q1"/>
      <selection pane="bottomLeft" activeCell="A7" sqref="A7"/>
      <selection pane="bottomRight" activeCell="U51" sqref="U51"/>
    </sheetView>
  </sheetViews>
  <sheetFormatPr defaultColWidth="9.140625" defaultRowHeight="12.75" x14ac:dyDescent="0.2"/>
  <cols>
    <col min="1" max="1" width="1.42578125" style="1" customWidth="1"/>
    <col min="2" max="11" width="0" style="1" hidden="1" customWidth="1"/>
    <col min="12" max="12" width="47.28515625" style="1" customWidth="1"/>
    <col min="13" max="13" width="5.7109375" style="1" customWidth="1"/>
    <col min="14" max="14" width="6.28515625" style="1" customWidth="1"/>
    <col min="15" max="16" width="0" style="1" hidden="1" customWidth="1"/>
    <col min="17" max="17" width="16.140625" style="1" customWidth="1"/>
    <col min="18" max="19" width="12.140625" style="1" customWidth="1"/>
    <col min="20" max="20" width="13.28515625" style="1" customWidth="1"/>
    <col min="21" max="21" width="12.85546875" style="1" customWidth="1"/>
    <col min="22" max="22" width="0" style="1" hidden="1" customWidth="1"/>
    <col min="23" max="23" width="12.85546875" style="1" customWidth="1"/>
    <col min="24" max="24" width="0" style="1" hidden="1" customWidth="1"/>
    <col min="25" max="25" width="12.85546875" style="1" customWidth="1"/>
    <col min="26" max="26" width="0" style="1" hidden="1" customWidth="1"/>
    <col min="27" max="27" width="1.140625" style="1" customWidth="1"/>
    <col min="28" max="252" width="9.140625" style="1" customWidth="1"/>
    <col min="253" max="16384" width="9.140625" style="1"/>
  </cols>
  <sheetData>
    <row r="1" spans="1:27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5</v>
      </c>
      <c r="X1" s="3"/>
      <c r="Y1" s="3"/>
      <c r="Z1" s="3"/>
      <c r="AA1" s="2"/>
    </row>
    <row r="2" spans="1:27" ht="12.75" customHeight="1" x14ac:dyDescent="0.2">
      <c r="A2" s="159" t="s">
        <v>57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2"/>
    </row>
    <row r="3" spans="1:27" ht="15" customHeigh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1"/>
      <c r="V3" s="12"/>
      <c r="W3" s="12"/>
      <c r="X3" s="12"/>
      <c r="Y3" s="11"/>
      <c r="Z3" s="5"/>
      <c r="AA3" s="2"/>
    </row>
    <row r="4" spans="1:27" ht="15" customHeight="1" thickBo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0"/>
      <c r="L4" s="10"/>
      <c r="M4" s="10"/>
      <c r="N4" s="10"/>
      <c r="O4" s="11"/>
      <c r="P4" s="10"/>
      <c r="Q4" s="10"/>
      <c r="R4" s="10"/>
      <c r="S4" s="10"/>
      <c r="T4" s="10"/>
      <c r="U4" s="9"/>
      <c r="V4" s="10"/>
      <c r="W4" s="10"/>
      <c r="X4" s="10"/>
      <c r="Y4" s="9" t="s">
        <v>54</v>
      </c>
      <c r="Z4" s="9"/>
      <c r="AA4" s="2"/>
    </row>
    <row r="5" spans="1:27" ht="17.25" customHeight="1" thickBo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163" t="s">
        <v>46</v>
      </c>
      <c r="M5" s="163" t="s">
        <v>45</v>
      </c>
      <c r="N5" s="160" t="s">
        <v>44</v>
      </c>
      <c r="O5" s="35" t="s">
        <v>43</v>
      </c>
      <c r="P5" s="35"/>
      <c r="Q5" s="162" t="s">
        <v>58</v>
      </c>
      <c r="R5" s="157" t="s">
        <v>59</v>
      </c>
      <c r="S5" s="157" t="s">
        <v>60</v>
      </c>
      <c r="T5" s="162" t="s">
        <v>61</v>
      </c>
      <c r="U5" s="157" t="s">
        <v>62</v>
      </c>
      <c r="V5" s="160"/>
      <c r="W5" s="161" t="s">
        <v>47</v>
      </c>
      <c r="X5" s="160"/>
      <c r="Y5" s="161" t="s">
        <v>53</v>
      </c>
      <c r="Z5" s="160"/>
      <c r="AA5" s="8" t="s">
        <v>5</v>
      </c>
    </row>
    <row r="6" spans="1:27" ht="48" customHeight="1" thickBot="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163"/>
      <c r="M6" s="163"/>
      <c r="N6" s="160"/>
      <c r="O6" s="35"/>
      <c r="P6" s="35"/>
      <c r="Q6" s="163"/>
      <c r="R6" s="158"/>
      <c r="S6" s="158"/>
      <c r="T6" s="163"/>
      <c r="U6" s="158"/>
      <c r="V6" s="160"/>
      <c r="W6" s="158"/>
      <c r="X6" s="160"/>
      <c r="Y6" s="158"/>
      <c r="Z6" s="160"/>
      <c r="AA6" s="5" t="s">
        <v>5</v>
      </c>
    </row>
    <row r="7" spans="1:27" ht="13.5" thickBot="1" x14ac:dyDescent="0.25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36"/>
      <c r="M7" s="36"/>
      <c r="N7" s="37"/>
      <c r="O7" s="35"/>
      <c r="P7" s="35"/>
      <c r="Q7" s="35"/>
      <c r="R7" s="38"/>
      <c r="S7" s="38"/>
      <c r="T7" s="35"/>
      <c r="U7" s="38"/>
      <c r="V7" s="35"/>
      <c r="W7" s="38"/>
      <c r="X7" s="35"/>
      <c r="Y7" s="38"/>
      <c r="Z7" s="35"/>
      <c r="AA7" s="5"/>
    </row>
    <row r="8" spans="1:27" ht="13.5" thickBot="1" x14ac:dyDescent="0.25">
      <c r="A8" s="7"/>
      <c r="B8" s="153">
        <v>1</v>
      </c>
      <c r="C8" s="153"/>
      <c r="D8" s="153"/>
      <c r="E8" s="153"/>
      <c r="F8" s="153"/>
      <c r="G8" s="153"/>
      <c r="H8" s="153"/>
      <c r="I8" s="153"/>
      <c r="J8" s="153"/>
      <c r="K8" s="154"/>
      <c r="L8" s="39" t="s">
        <v>42</v>
      </c>
      <c r="M8" s="40">
        <v>1</v>
      </c>
      <c r="N8" s="41">
        <v>0</v>
      </c>
      <c r="O8" s="42"/>
      <c r="P8" s="43"/>
      <c r="Q8" s="44">
        <f>Q11+Q12+Q13+Q14+Q15+Q9+Q10</f>
        <v>40542328.32</v>
      </c>
      <c r="R8" s="44">
        <f>R11+R12+R13+R14+R15+R9+R10</f>
        <v>35738940.890000001</v>
      </c>
      <c r="S8" s="45">
        <f t="shared" ref="S8:S51" si="0">R8/Q8</f>
        <v>0.8815216681171606</v>
      </c>
      <c r="T8" s="114">
        <f>T11+T12+T13+T14+T15+T9+T10</f>
        <v>42727907.899999999</v>
      </c>
      <c r="U8" s="44">
        <f>U11+U12+U13+U14+U15+U9+U10</f>
        <v>39010571.75</v>
      </c>
      <c r="V8" s="43"/>
      <c r="W8" s="45">
        <f t="shared" ref="W8:W51" si="1">IFERROR(U8/T8,0)</f>
        <v>0.91299980896092503</v>
      </c>
      <c r="X8" s="43"/>
      <c r="Y8" s="115">
        <f t="shared" ref="Y8:Y51" si="2">IFERROR(U8/R8,0)</f>
        <v>1.0915424682021124</v>
      </c>
      <c r="Z8" s="113"/>
      <c r="AA8" s="14" t="s">
        <v>5</v>
      </c>
    </row>
    <row r="9" spans="1:27" s="27" customFormat="1" ht="22.5" x14ac:dyDescent="0.2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  <c r="L9" s="28" t="s">
        <v>48</v>
      </c>
      <c r="M9" s="29">
        <v>1</v>
      </c>
      <c r="N9" s="30">
        <v>2</v>
      </c>
      <c r="O9" s="31"/>
      <c r="P9" s="32"/>
      <c r="Q9" s="32">
        <v>1263728</v>
      </c>
      <c r="R9" s="32">
        <v>1179632.5900000001</v>
      </c>
      <c r="S9" s="96">
        <f t="shared" si="0"/>
        <v>0.93345450128508678</v>
      </c>
      <c r="T9" s="32">
        <v>1791048.01</v>
      </c>
      <c r="U9" s="32">
        <v>1591909.17</v>
      </c>
      <c r="V9" s="32"/>
      <c r="W9" s="46">
        <f t="shared" si="1"/>
        <v>0.88881434842162599</v>
      </c>
      <c r="X9" s="32"/>
      <c r="Y9" s="130">
        <f t="shared" si="2"/>
        <v>1.349495752741114</v>
      </c>
      <c r="Z9" s="116"/>
      <c r="AA9" s="26"/>
    </row>
    <row r="10" spans="1:27" s="27" customFormat="1" ht="33.75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4"/>
      <c r="L10" s="28" t="s">
        <v>49</v>
      </c>
      <c r="M10" s="29">
        <v>1</v>
      </c>
      <c r="N10" s="30">
        <v>3</v>
      </c>
      <c r="O10" s="31"/>
      <c r="P10" s="32"/>
      <c r="Q10" s="57"/>
      <c r="R10" s="57"/>
      <c r="S10" s="88">
        <f>IFERROR(R10/Q10,0)</f>
        <v>0</v>
      </c>
      <c r="T10" s="57"/>
      <c r="U10" s="57"/>
      <c r="V10" s="57"/>
      <c r="W10" s="82">
        <f t="shared" si="1"/>
        <v>0</v>
      </c>
      <c r="X10" s="57"/>
      <c r="Y10" s="131">
        <f t="shared" si="2"/>
        <v>0</v>
      </c>
      <c r="Z10" s="116"/>
      <c r="AA10" s="26"/>
    </row>
    <row r="11" spans="1:27" ht="33.75" x14ac:dyDescent="0.2">
      <c r="A11" s="7"/>
      <c r="B11" s="149">
        <v>4</v>
      </c>
      <c r="C11" s="149"/>
      <c r="D11" s="149"/>
      <c r="E11" s="149"/>
      <c r="F11" s="149"/>
      <c r="G11" s="149"/>
      <c r="H11" s="149"/>
      <c r="I11" s="149"/>
      <c r="J11" s="149"/>
      <c r="K11" s="150"/>
      <c r="L11" s="47" t="s">
        <v>41</v>
      </c>
      <c r="M11" s="48">
        <v>1</v>
      </c>
      <c r="N11" s="49">
        <v>4</v>
      </c>
      <c r="O11" s="50"/>
      <c r="P11" s="51"/>
      <c r="Q11" s="56">
        <v>17408435.219999999</v>
      </c>
      <c r="R11" s="57">
        <v>15413411.76</v>
      </c>
      <c r="S11" s="88">
        <f t="shared" si="0"/>
        <v>0.88539903588187063</v>
      </c>
      <c r="T11" s="56">
        <v>17962051.07</v>
      </c>
      <c r="U11" s="57">
        <v>16858290.460000001</v>
      </c>
      <c r="V11" s="57"/>
      <c r="W11" s="82">
        <f t="shared" si="1"/>
        <v>0.93855041355252089</v>
      </c>
      <c r="X11" s="57"/>
      <c r="Y11" s="131">
        <f t="shared" si="2"/>
        <v>1.0937416532107231</v>
      </c>
      <c r="Z11" s="116"/>
      <c r="AA11" s="14" t="s">
        <v>5</v>
      </c>
    </row>
    <row r="12" spans="1:27" x14ac:dyDescent="0.2">
      <c r="A12" s="7"/>
      <c r="B12" s="149">
        <v>5</v>
      </c>
      <c r="C12" s="149"/>
      <c r="D12" s="149"/>
      <c r="E12" s="149"/>
      <c r="F12" s="149"/>
      <c r="G12" s="149"/>
      <c r="H12" s="149"/>
      <c r="I12" s="149"/>
      <c r="J12" s="149"/>
      <c r="K12" s="150"/>
      <c r="L12" s="52" t="s">
        <v>40</v>
      </c>
      <c r="M12" s="53">
        <v>1</v>
      </c>
      <c r="N12" s="54">
        <v>5</v>
      </c>
      <c r="O12" s="55"/>
      <c r="P12" s="56"/>
      <c r="Q12" s="56">
        <v>18400</v>
      </c>
      <c r="R12" s="57">
        <v>18400</v>
      </c>
      <c r="S12" s="88">
        <f t="shared" si="0"/>
        <v>1</v>
      </c>
      <c r="T12" s="56">
        <v>2700</v>
      </c>
      <c r="U12" s="57">
        <v>2700</v>
      </c>
      <c r="V12" s="57"/>
      <c r="W12" s="82">
        <f t="shared" si="1"/>
        <v>1</v>
      </c>
      <c r="X12" s="57"/>
      <c r="Y12" s="131">
        <f t="shared" si="2"/>
        <v>0.14673913043478262</v>
      </c>
      <c r="Z12" s="116"/>
      <c r="AA12" s="14" t="s">
        <v>5</v>
      </c>
    </row>
    <row r="13" spans="1:27" ht="33.75" x14ac:dyDescent="0.2">
      <c r="A13" s="7"/>
      <c r="B13" s="149">
        <v>6</v>
      </c>
      <c r="C13" s="149"/>
      <c r="D13" s="149"/>
      <c r="E13" s="149"/>
      <c r="F13" s="149"/>
      <c r="G13" s="149"/>
      <c r="H13" s="149"/>
      <c r="I13" s="149"/>
      <c r="J13" s="149"/>
      <c r="K13" s="150"/>
      <c r="L13" s="52" t="s">
        <v>39</v>
      </c>
      <c r="M13" s="53">
        <v>1</v>
      </c>
      <c r="N13" s="54">
        <v>6</v>
      </c>
      <c r="O13" s="55"/>
      <c r="P13" s="56"/>
      <c r="Q13" s="56">
        <v>4987507.8899999997</v>
      </c>
      <c r="R13" s="57">
        <v>4907746.4000000004</v>
      </c>
      <c r="S13" s="88">
        <f t="shared" si="0"/>
        <v>0.98400774660228174</v>
      </c>
      <c r="T13" s="56">
        <v>5326267</v>
      </c>
      <c r="U13" s="57">
        <v>5156908.26</v>
      </c>
      <c r="V13" s="57"/>
      <c r="W13" s="82">
        <f t="shared" si="1"/>
        <v>0.96820310735455051</v>
      </c>
      <c r="X13" s="57"/>
      <c r="Y13" s="131">
        <f t="shared" si="2"/>
        <v>1.0507690984195923</v>
      </c>
      <c r="Z13" s="116"/>
      <c r="AA13" s="14" t="s">
        <v>5</v>
      </c>
    </row>
    <row r="14" spans="1:27" x14ac:dyDescent="0.2">
      <c r="A14" s="7"/>
      <c r="B14" s="149">
        <v>11</v>
      </c>
      <c r="C14" s="149"/>
      <c r="D14" s="149"/>
      <c r="E14" s="149"/>
      <c r="F14" s="149"/>
      <c r="G14" s="149"/>
      <c r="H14" s="149"/>
      <c r="I14" s="149"/>
      <c r="J14" s="149"/>
      <c r="K14" s="150"/>
      <c r="L14" s="52" t="s">
        <v>38</v>
      </c>
      <c r="M14" s="53">
        <v>1</v>
      </c>
      <c r="N14" s="54">
        <v>11</v>
      </c>
      <c r="O14" s="55"/>
      <c r="P14" s="56"/>
      <c r="Q14" s="56">
        <v>39711</v>
      </c>
      <c r="R14" s="57"/>
      <c r="S14" s="88">
        <f t="shared" si="0"/>
        <v>0</v>
      </c>
      <c r="T14" s="56">
        <v>43712</v>
      </c>
      <c r="U14" s="57"/>
      <c r="V14" s="57"/>
      <c r="W14" s="82">
        <f t="shared" si="1"/>
        <v>0</v>
      </c>
      <c r="X14" s="57"/>
      <c r="Y14" s="131">
        <f t="shared" si="2"/>
        <v>0</v>
      </c>
      <c r="Z14" s="116"/>
      <c r="AA14" s="14" t="s">
        <v>5</v>
      </c>
    </row>
    <row r="15" spans="1:27" ht="13.5" thickBot="1" x14ac:dyDescent="0.25">
      <c r="A15" s="7"/>
      <c r="B15" s="149">
        <v>13</v>
      </c>
      <c r="C15" s="149"/>
      <c r="D15" s="149"/>
      <c r="E15" s="149"/>
      <c r="F15" s="149"/>
      <c r="G15" s="149"/>
      <c r="H15" s="149"/>
      <c r="I15" s="149"/>
      <c r="J15" s="149"/>
      <c r="K15" s="150"/>
      <c r="L15" s="83" t="s">
        <v>37</v>
      </c>
      <c r="M15" s="78">
        <v>1</v>
      </c>
      <c r="N15" s="79">
        <v>13</v>
      </c>
      <c r="O15" s="84"/>
      <c r="P15" s="85"/>
      <c r="Q15" s="86">
        <v>16824546.210000001</v>
      </c>
      <c r="R15" s="87">
        <v>14219750.140000001</v>
      </c>
      <c r="S15" s="89">
        <f t="shared" si="0"/>
        <v>0.84517882161649105</v>
      </c>
      <c r="T15" s="86">
        <v>17602129.82</v>
      </c>
      <c r="U15" s="87">
        <v>15400763.859999999</v>
      </c>
      <c r="V15" s="87"/>
      <c r="W15" s="80">
        <f t="shared" si="1"/>
        <v>0.87493752275939063</v>
      </c>
      <c r="X15" s="87"/>
      <c r="Y15" s="132">
        <f t="shared" si="2"/>
        <v>1.0830544635716082</v>
      </c>
      <c r="Z15" s="117"/>
      <c r="AA15" s="14" t="s">
        <v>5</v>
      </c>
    </row>
    <row r="16" spans="1:27" ht="23.25" thickBot="1" x14ac:dyDescent="0.25">
      <c r="A16" s="7"/>
      <c r="B16" s="155">
        <v>3</v>
      </c>
      <c r="C16" s="155"/>
      <c r="D16" s="155"/>
      <c r="E16" s="155"/>
      <c r="F16" s="155"/>
      <c r="G16" s="155"/>
      <c r="H16" s="155"/>
      <c r="I16" s="155"/>
      <c r="J16" s="155"/>
      <c r="K16" s="156"/>
      <c r="L16" s="39" t="s">
        <v>36</v>
      </c>
      <c r="M16" s="40">
        <v>3</v>
      </c>
      <c r="N16" s="41">
        <v>0</v>
      </c>
      <c r="O16" s="42"/>
      <c r="P16" s="43"/>
      <c r="Q16" s="44">
        <f>Q17</f>
        <v>1550834.11</v>
      </c>
      <c r="R16" s="44">
        <f>R17</f>
        <v>1428954.82</v>
      </c>
      <c r="S16" s="45">
        <f t="shared" si="0"/>
        <v>0.9214104918030207</v>
      </c>
      <c r="T16" s="44">
        <f>T17</f>
        <v>2024026.07</v>
      </c>
      <c r="U16" s="64">
        <f>U17</f>
        <v>1673762.13</v>
      </c>
      <c r="V16" s="65"/>
      <c r="W16" s="45">
        <f t="shared" si="1"/>
        <v>0.82694692267476566</v>
      </c>
      <c r="X16" s="65"/>
      <c r="Y16" s="115">
        <f t="shared" si="2"/>
        <v>1.1713191393972833</v>
      </c>
      <c r="Z16" s="118"/>
      <c r="AA16" s="14" t="s">
        <v>5</v>
      </c>
    </row>
    <row r="17" spans="1:27" ht="34.5" thickBot="1" x14ac:dyDescent="0.25">
      <c r="A17" s="7"/>
      <c r="B17" s="149">
        <v>9</v>
      </c>
      <c r="C17" s="149"/>
      <c r="D17" s="149"/>
      <c r="E17" s="149"/>
      <c r="F17" s="149"/>
      <c r="G17" s="149"/>
      <c r="H17" s="149"/>
      <c r="I17" s="149"/>
      <c r="J17" s="149"/>
      <c r="K17" s="150"/>
      <c r="L17" s="66" t="s">
        <v>35</v>
      </c>
      <c r="M17" s="67">
        <v>3</v>
      </c>
      <c r="N17" s="68">
        <v>9</v>
      </c>
      <c r="O17" s="69"/>
      <c r="P17" s="70"/>
      <c r="Q17" s="70">
        <v>1550834.11</v>
      </c>
      <c r="R17" s="71">
        <v>1428954.82</v>
      </c>
      <c r="S17" s="90">
        <f t="shared" si="0"/>
        <v>0.9214104918030207</v>
      </c>
      <c r="T17" s="70">
        <v>2024026.07</v>
      </c>
      <c r="U17" s="71">
        <v>1673762.13</v>
      </c>
      <c r="V17" s="71"/>
      <c r="W17" s="46">
        <f t="shared" si="1"/>
        <v>0.82694692267476566</v>
      </c>
      <c r="X17" s="71"/>
      <c r="Y17" s="130">
        <f t="shared" si="2"/>
        <v>1.1713191393972833</v>
      </c>
      <c r="Z17" s="119"/>
      <c r="AA17" s="14" t="s">
        <v>5</v>
      </c>
    </row>
    <row r="18" spans="1:27" ht="13.5" thickBot="1" x14ac:dyDescent="0.25">
      <c r="A18" s="7"/>
      <c r="B18" s="155">
        <v>4</v>
      </c>
      <c r="C18" s="155"/>
      <c r="D18" s="155"/>
      <c r="E18" s="155"/>
      <c r="F18" s="155"/>
      <c r="G18" s="155"/>
      <c r="H18" s="155"/>
      <c r="I18" s="155"/>
      <c r="J18" s="155"/>
      <c r="K18" s="156"/>
      <c r="L18" s="39" t="s">
        <v>34</v>
      </c>
      <c r="M18" s="40">
        <v>4</v>
      </c>
      <c r="N18" s="41">
        <v>0</v>
      </c>
      <c r="O18" s="42"/>
      <c r="P18" s="43"/>
      <c r="Q18" s="44">
        <f>Q19+Q21+Q22+Q23+Q20</f>
        <v>17904793.539999999</v>
      </c>
      <c r="R18" s="44">
        <f>R19+R21+R22+R23+R20</f>
        <v>16832210.539999999</v>
      </c>
      <c r="S18" s="45">
        <f t="shared" si="0"/>
        <v>0.94009520424774473</v>
      </c>
      <c r="T18" s="44">
        <f>T19+T21+T22+T23+T20</f>
        <v>19812959</v>
      </c>
      <c r="U18" s="64">
        <f>U19+U21+U22+U23+U20</f>
        <v>19361306.210000001</v>
      </c>
      <c r="V18" s="65"/>
      <c r="W18" s="45">
        <f t="shared" si="1"/>
        <v>0.97720417278408545</v>
      </c>
      <c r="X18" s="65"/>
      <c r="Y18" s="115">
        <f t="shared" si="2"/>
        <v>1.1502533291150243</v>
      </c>
      <c r="Z18" s="118"/>
      <c r="AA18" s="14" t="s">
        <v>5</v>
      </c>
    </row>
    <row r="19" spans="1:27" x14ac:dyDescent="0.2">
      <c r="A19" s="7"/>
      <c r="B19" s="149">
        <v>5</v>
      </c>
      <c r="C19" s="149"/>
      <c r="D19" s="149"/>
      <c r="E19" s="149"/>
      <c r="F19" s="149"/>
      <c r="G19" s="149"/>
      <c r="H19" s="149"/>
      <c r="I19" s="149"/>
      <c r="J19" s="149"/>
      <c r="K19" s="150"/>
      <c r="L19" s="66" t="s">
        <v>33</v>
      </c>
      <c r="M19" s="110">
        <v>4</v>
      </c>
      <c r="N19" s="110">
        <v>5</v>
      </c>
      <c r="O19" s="69"/>
      <c r="P19" s="70"/>
      <c r="Q19" s="70">
        <v>45300</v>
      </c>
      <c r="R19" s="71"/>
      <c r="S19" s="95">
        <f t="shared" si="0"/>
        <v>0</v>
      </c>
      <c r="T19" s="70">
        <v>50000</v>
      </c>
      <c r="U19" s="71"/>
      <c r="V19" s="71"/>
      <c r="W19" s="91">
        <f t="shared" si="1"/>
        <v>0</v>
      </c>
      <c r="X19" s="71"/>
      <c r="Y19" s="133">
        <f t="shared" si="2"/>
        <v>0</v>
      </c>
      <c r="Z19" s="119"/>
      <c r="AA19" s="14" t="s">
        <v>5</v>
      </c>
    </row>
    <row r="20" spans="1:27" x14ac:dyDescent="0.2">
      <c r="A20" s="7"/>
      <c r="B20" s="107"/>
      <c r="C20" s="107"/>
      <c r="D20" s="107"/>
      <c r="E20" s="107"/>
      <c r="F20" s="107"/>
      <c r="G20" s="107"/>
      <c r="H20" s="107"/>
      <c r="I20" s="107"/>
      <c r="J20" s="107"/>
      <c r="K20" s="108"/>
      <c r="L20" s="109" t="s">
        <v>55</v>
      </c>
      <c r="M20" s="54">
        <v>4</v>
      </c>
      <c r="N20" s="54">
        <v>6</v>
      </c>
      <c r="O20" s="55"/>
      <c r="P20" s="56"/>
      <c r="Q20" s="56"/>
      <c r="R20" s="57"/>
      <c r="S20" s="88" t="e">
        <f t="shared" si="0"/>
        <v>#DIV/0!</v>
      </c>
      <c r="T20" s="56">
        <v>509500</v>
      </c>
      <c r="U20" s="57">
        <v>509500</v>
      </c>
      <c r="V20" s="57"/>
      <c r="W20" s="82">
        <f t="shared" si="1"/>
        <v>1</v>
      </c>
      <c r="X20" s="57"/>
      <c r="Y20" s="131"/>
      <c r="Z20" s="119"/>
      <c r="AA20" s="14"/>
    </row>
    <row r="21" spans="1:27" x14ac:dyDescent="0.2">
      <c r="A21" s="7"/>
      <c r="B21" s="149">
        <v>6</v>
      </c>
      <c r="C21" s="149"/>
      <c r="D21" s="149"/>
      <c r="E21" s="149"/>
      <c r="F21" s="149"/>
      <c r="G21" s="149"/>
      <c r="H21" s="149"/>
      <c r="I21" s="149"/>
      <c r="J21" s="149"/>
      <c r="K21" s="150"/>
      <c r="L21" s="109" t="s">
        <v>51</v>
      </c>
      <c r="M21" s="54">
        <v>4</v>
      </c>
      <c r="N21" s="54">
        <v>8</v>
      </c>
      <c r="O21" s="55"/>
      <c r="P21" s="56"/>
      <c r="Q21" s="56">
        <v>39929</v>
      </c>
      <c r="R21" s="57">
        <v>39928.959999999999</v>
      </c>
      <c r="S21" s="88">
        <f>IFERROR(R21/Q21,0)</f>
        <v>0.99999899822184379</v>
      </c>
      <c r="T21" s="56"/>
      <c r="U21" s="57"/>
      <c r="V21" s="57"/>
      <c r="W21" s="82">
        <f t="shared" si="1"/>
        <v>0</v>
      </c>
      <c r="X21" s="57"/>
      <c r="Y21" s="131">
        <f t="shared" si="2"/>
        <v>0</v>
      </c>
      <c r="Z21" s="116"/>
      <c r="AA21" s="14" t="s">
        <v>5</v>
      </c>
    </row>
    <row r="22" spans="1:27" x14ac:dyDescent="0.2">
      <c r="A22" s="7"/>
      <c r="B22" s="149">
        <v>9</v>
      </c>
      <c r="C22" s="149"/>
      <c r="D22" s="149"/>
      <c r="E22" s="149"/>
      <c r="F22" s="149"/>
      <c r="G22" s="149"/>
      <c r="H22" s="149"/>
      <c r="I22" s="149"/>
      <c r="J22" s="149"/>
      <c r="K22" s="150"/>
      <c r="L22" s="52" t="s">
        <v>32</v>
      </c>
      <c r="M22" s="54">
        <v>4</v>
      </c>
      <c r="N22" s="54">
        <v>9</v>
      </c>
      <c r="O22" s="55"/>
      <c r="P22" s="56"/>
      <c r="Q22" s="56">
        <v>16641814.539999999</v>
      </c>
      <c r="R22" s="57">
        <v>15627079.939999999</v>
      </c>
      <c r="S22" s="88">
        <f t="shared" si="0"/>
        <v>0.93902500249831533</v>
      </c>
      <c r="T22" s="56">
        <v>17297259</v>
      </c>
      <c r="U22" s="57">
        <v>16980076.289999999</v>
      </c>
      <c r="V22" s="57"/>
      <c r="W22" s="82">
        <f t="shared" si="1"/>
        <v>0.9816628339784933</v>
      </c>
      <c r="X22" s="57"/>
      <c r="Y22" s="131">
        <f t="shared" si="2"/>
        <v>1.0865802411707635</v>
      </c>
      <c r="Z22" s="116"/>
      <c r="AA22" s="14" t="s">
        <v>5</v>
      </c>
    </row>
    <row r="23" spans="1:27" ht="13.5" thickBot="1" x14ac:dyDescent="0.25">
      <c r="A23" s="7"/>
      <c r="B23" s="149">
        <v>12</v>
      </c>
      <c r="C23" s="149"/>
      <c r="D23" s="149"/>
      <c r="E23" s="149"/>
      <c r="F23" s="149"/>
      <c r="G23" s="149"/>
      <c r="H23" s="149"/>
      <c r="I23" s="149"/>
      <c r="J23" s="149"/>
      <c r="K23" s="150"/>
      <c r="L23" s="92" t="s">
        <v>31</v>
      </c>
      <c r="M23" s="93">
        <v>4</v>
      </c>
      <c r="N23" s="93">
        <v>12</v>
      </c>
      <c r="O23" s="94"/>
      <c r="P23" s="86"/>
      <c r="Q23" s="86">
        <v>1177750</v>
      </c>
      <c r="R23" s="87">
        <v>1165201.6399999999</v>
      </c>
      <c r="S23" s="89">
        <f t="shared" si="0"/>
        <v>0.98934548078964113</v>
      </c>
      <c r="T23" s="86">
        <v>1956200</v>
      </c>
      <c r="U23" s="87">
        <v>1871729.92</v>
      </c>
      <c r="V23" s="87"/>
      <c r="W23" s="80">
        <f t="shared" si="1"/>
        <v>0.95681930272978222</v>
      </c>
      <c r="X23" s="87"/>
      <c r="Y23" s="132">
        <f t="shared" si="2"/>
        <v>1.6063570936958174</v>
      </c>
      <c r="Z23" s="117"/>
      <c r="AA23" s="14" t="s">
        <v>5</v>
      </c>
    </row>
    <row r="24" spans="1:27" ht="13.5" thickBot="1" x14ac:dyDescent="0.25">
      <c r="A24" s="7"/>
      <c r="B24" s="155">
        <v>5</v>
      </c>
      <c r="C24" s="155"/>
      <c r="D24" s="155"/>
      <c r="E24" s="155"/>
      <c r="F24" s="155"/>
      <c r="G24" s="155"/>
      <c r="H24" s="155"/>
      <c r="I24" s="155"/>
      <c r="J24" s="155"/>
      <c r="K24" s="156"/>
      <c r="L24" s="143" t="s">
        <v>30</v>
      </c>
      <c r="M24" s="142">
        <v>5</v>
      </c>
      <c r="N24" s="41">
        <v>0</v>
      </c>
      <c r="O24" s="42"/>
      <c r="P24" s="43"/>
      <c r="Q24" s="44">
        <f>Q25+Q26+Q27</f>
        <v>913201.17999999993</v>
      </c>
      <c r="R24" s="44">
        <f>R25+R26+R27</f>
        <v>863150.7</v>
      </c>
      <c r="S24" s="45">
        <f t="shared" si="0"/>
        <v>0.9451922740616695</v>
      </c>
      <c r="T24" s="44">
        <f>T25+T26+T27</f>
        <v>655147.44999999995</v>
      </c>
      <c r="U24" s="44">
        <f>U25+U26+U27</f>
        <v>634629.12</v>
      </c>
      <c r="V24" s="65"/>
      <c r="W24" s="45">
        <f t="shared" si="1"/>
        <v>0.96868135562460034</v>
      </c>
      <c r="X24" s="65"/>
      <c r="Y24" s="115">
        <f t="shared" si="2"/>
        <v>0.73524718221279328</v>
      </c>
      <c r="Z24" s="118"/>
      <c r="AA24" s="14" t="s">
        <v>5</v>
      </c>
    </row>
    <row r="25" spans="1:27" x14ac:dyDescent="0.2">
      <c r="A25" s="7"/>
      <c r="B25" s="149">
        <v>1</v>
      </c>
      <c r="C25" s="149"/>
      <c r="D25" s="149"/>
      <c r="E25" s="149"/>
      <c r="F25" s="149"/>
      <c r="G25" s="149"/>
      <c r="H25" s="149"/>
      <c r="I25" s="149"/>
      <c r="J25" s="149"/>
      <c r="K25" s="150"/>
      <c r="L25" s="146" t="s">
        <v>29</v>
      </c>
      <c r="M25" s="74">
        <v>5</v>
      </c>
      <c r="N25" s="74">
        <v>1</v>
      </c>
      <c r="O25" s="75"/>
      <c r="P25" s="76"/>
      <c r="Q25" s="76">
        <v>5439.04</v>
      </c>
      <c r="R25" s="25">
        <v>5439.04</v>
      </c>
      <c r="S25" s="147">
        <f t="shared" si="0"/>
        <v>1</v>
      </c>
      <c r="T25" s="76">
        <v>5500</v>
      </c>
      <c r="U25" s="25">
        <v>3880.7</v>
      </c>
      <c r="V25" s="25"/>
      <c r="W25" s="77">
        <f t="shared" si="1"/>
        <v>0.7055818181818182</v>
      </c>
      <c r="X25" s="25"/>
      <c r="Y25" s="136">
        <f t="shared" si="2"/>
        <v>0.7134898805671589</v>
      </c>
      <c r="Z25" s="120"/>
      <c r="AA25" s="14" t="s">
        <v>5</v>
      </c>
    </row>
    <row r="26" spans="1:27" x14ac:dyDescent="0.2">
      <c r="A26" s="7"/>
      <c r="B26" s="149">
        <v>2</v>
      </c>
      <c r="C26" s="149"/>
      <c r="D26" s="149"/>
      <c r="E26" s="149"/>
      <c r="F26" s="149"/>
      <c r="G26" s="149"/>
      <c r="H26" s="149"/>
      <c r="I26" s="149"/>
      <c r="J26" s="149"/>
      <c r="K26" s="150"/>
      <c r="L26" s="144" t="s">
        <v>28</v>
      </c>
      <c r="M26" s="60">
        <v>5</v>
      </c>
      <c r="N26" s="60">
        <v>2</v>
      </c>
      <c r="O26" s="61"/>
      <c r="P26" s="62"/>
      <c r="Q26" s="62">
        <v>315711.8</v>
      </c>
      <c r="R26" s="63">
        <v>265661.32</v>
      </c>
      <c r="S26" s="97">
        <f t="shared" si="0"/>
        <v>0.84146781970138596</v>
      </c>
      <c r="T26" s="62">
        <v>649647.44999999995</v>
      </c>
      <c r="U26" s="57">
        <v>630748.42000000004</v>
      </c>
      <c r="V26" s="57"/>
      <c r="W26" s="82">
        <f t="shared" si="1"/>
        <v>0.97090879060635127</v>
      </c>
      <c r="X26" s="57"/>
      <c r="Y26" s="131">
        <f t="shared" si="2"/>
        <v>2.3742576450346631</v>
      </c>
      <c r="Z26" s="121"/>
      <c r="AA26" s="14" t="s">
        <v>5</v>
      </c>
    </row>
    <row r="27" spans="1:27" ht="13.5" thickBot="1" x14ac:dyDescent="0.25">
      <c r="A27" s="7"/>
      <c r="B27" s="111"/>
      <c r="C27" s="111"/>
      <c r="D27" s="111"/>
      <c r="E27" s="111"/>
      <c r="F27" s="111"/>
      <c r="G27" s="111"/>
      <c r="H27" s="111"/>
      <c r="I27" s="111"/>
      <c r="J27" s="111"/>
      <c r="K27" s="112"/>
      <c r="L27" s="145" t="s">
        <v>56</v>
      </c>
      <c r="M27" s="79">
        <v>5</v>
      </c>
      <c r="N27" s="79">
        <v>3</v>
      </c>
      <c r="O27" s="84"/>
      <c r="P27" s="85"/>
      <c r="Q27" s="85">
        <v>592050.34</v>
      </c>
      <c r="R27" s="148">
        <v>592050.34</v>
      </c>
      <c r="S27" s="137">
        <f t="shared" si="0"/>
        <v>1</v>
      </c>
      <c r="T27" s="85"/>
      <c r="U27" s="87"/>
      <c r="V27" s="87"/>
      <c r="W27" s="80">
        <f t="shared" si="1"/>
        <v>0</v>
      </c>
      <c r="X27" s="87"/>
      <c r="Y27" s="132">
        <f t="shared" si="2"/>
        <v>0</v>
      </c>
      <c r="Z27" s="119"/>
      <c r="AA27" s="14"/>
    </row>
    <row r="28" spans="1:27" ht="13.5" thickBot="1" x14ac:dyDescent="0.25">
      <c r="A28" s="7"/>
      <c r="B28" s="155">
        <v>7</v>
      </c>
      <c r="C28" s="155"/>
      <c r="D28" s="155"/>
      <c r="E28" s="155"/>
      <c r="F28" s="155"/>
      <c r="G28" s="155"/>
      <c r="H28" s="155"/>
      <c r="I28" s="155"/>
      <c r="J28" s="155"/>
      <c r="K28" s="156"/>
      <c r="L28" s="39" t="s">
        <v>27</v>
      </c>
      <c r="M28" s="40">
        <v>7</v>
      </c>
      <c r="N28" s="41">
        <v>0</v>
      </c>
      <c r="O28" s="42"/>
      <c r="P28" s="43"/>
      <c r="Q28" s="44">
        <f>Q29+Q30+Q32+Q33+Q31</f>
        <v>248594803.33000001</v>
      </c>
      <c r="R28" s="44">
        <f>R29+R30+R32+R33+R31</f>
        <v>245471033.61999997</v>
      </c>
      <c r="S28" s="45">
        <f t="shared" si="0"/>
        <v>0.98743429199582522</v>
      </c>
      <c r="T28" s="44">
        <f>T29+T30+T32+T33+T31</f>
        <v>284064003.16000003</v>
      </c>
      <c r="U28" s="64">
        <f>U29+U30+U32+U33+U31</f>
        <v>278812955.61000001</v>
      </c>
      <c r="V28" s="65"/>
      <c r="W28" s="45">
        <f t="shared" si="1"/>
        <v>0.98151456188891928</v>
      </c>
      <c r="X28" s="65"/>
      <c r="Y28" s="115">
        <f t="shared" si="2"/>
        <v>1.1358283358256225</v>
      </c>
      <c r="Z28" s="118"/>
      <c r="AA28" s="14" t="s">
        <v>5</v>
      </c>
    </row>
    <row r="29" spans="1:27" x14ac:dyDescent="0.2">
      <c r="A29" s="7"/>
      <c r="B29" s="149">
        <v>1</v>
      </c>
      <c r="C29" s="149"/>
      <c r="D29" s="149"/>
      <c r="E29" s="149"/>
      <c r="F29" s="149"/>
      <c r="G29" s="149"/>
      <c r="H29" s="149"/>
      <c r="I29" s="149"/>
      <c r="J29" s="149"/>
      <c r="K29" s="150"/>
      <c r="L29" s="47" t="s">
        <v>26</v>
      </c>
      <c r="M29" s="48">
        <v>7</v>
      </c>
      <c r="N29" s="49">
        <v>1</v>
      </c>
      <c r="O29" s="50"/>
      <c r="P29" s="51"/>
      <c r="Q29" s="51">
        <v>41726748.270000003</v>
      </c>
      <c r="R29" s="32">
        <v>40078587.009999998</v>
      </c>
      <c r="S29" s="96">
        <f t="shared" si="0"/>
        <v>0.9605010855546352</v>
      </c>
      <c r="T29" s="51">
        <v>51094104.43</v>
      </c>
      <c r="U29" s="32">
        <v>49132281.329999998</v>
      </c>
      <c r="V29" s="32"/>
      <c r="W29" s="46">
        <f t="shared" si="1"/>
        <v>0.96160372861241283</v>
      </c>
      <c r="X29" s="32"/>
      <c r="Y29" s="130">
        <f t="shared" si="2"/>
        <v>1.2258985407280205</v>
      </c>
      <c r="Z29" s="120"/>
      <c r="AA29" s="14" t="s">
        <v>5</v>
      </c>
    </row>
    <row r="30" spans="1:27" x14ac:dyDescent="0.2">
      <c r="A30" s="7"/>
      <c r="B30" s="149">
        <v>2</v>
      </c>
      <c r="C30" s="149"/>
      <c r="D30" s="149"/>
      <c r="E30" s="149"/>
      <c r="F30" s="149"/>
      <c r="G30" s="149"/>
      <c r="H30" s="149"/>
      <c r="I30" s="149"/>
      <c r="J30" s="149"/>
      <c r="K30" s="150"/>
      <c r="L30" s="52" t="s">
        <v>25</v>
      </c>
      <c r="M30" s="53">
        <v>7</v>
      </c>
      <c r="N30" s="54">
        <v>2</v>
      </c>
      <c r="O30" s="55"/>
      <c r="P30" s="56"/>
      <c r="Q30" s="56">
        <v>187389547.72999999</v>
      </c>
      <c r="R30" s="57">
        <v>187005489.63</v>
      </c>
      <c r="S30" s="88">
        <f t="shared" si="0"/>
        <v>0.99795048280625898</v>
      </c>
      <c r="T30" s="56">
        <v>211966780.86000001</v>
      </c>
      <c r="U30" s="57">
        <v>209729984.16999999</v>
      </c>
      <c r="V30" s="57"/>
      <c r="W30" s="46">
        <f t="shared" si="1"/>
        <v>0.98944741869020791</v>
      </c>
      <c r="X30" s="57"/>
      <c r="Y30" s="130">
        <f t="shared" si="2"/>
        <v>1.1215177938624239</v>
      </c>
      <c r="Z30" s="116"/>
      <c r="AA30" s="14" t="s">
        <v>5</v>
      </c>
    </row>
    <row r="31" spans="1:27" x14ac:dyDescent="0.2">
      <c r="A31" s="7"/>
      <c r="B31" s="33"/>
      <c r="C31" s="33"/>
      <c r="D31" s="33"/>
      <c r="E31" s="33"/>
      <c r="F31" s="33"/>
      <c r="G31" s="33"/>
      <c r="H31" s="33"/>
      <c r="I31" s="33"/>
      <c r="J31" s="33"/>
      <c r="K31" s="34"/>
      <c r="L31" s="52" t="s">
        <v>50</v>
      </c>
      <c r="M31" s="53">
        <v>7</v>
      </c>
      <c r="N31" s="54">
        <v>3</v>
      </c>
      <c r="O31" s="55"/>
      <c r="P31" s="56"/>
      <c r="Q31" s="56">
        <v>9816738.7799999993</v>
      </c>
      <c r="R31" s="57">
        <v>9344672.7300000004</v>
      </c>
      <c r="S31" s="88">
        <f t="shared" si="0"/>
        <v>0.95191213084311088</v>
      </c>
      <c r="T31" s="56">
        <v>10876736.060000001</v>
      </c>
      <c r="U31" s="57">
        <v>10114246.539999999</v>
      </c>
      <c r="V31" s="57"/>
      <c r="W31" s="46">
        <f t="shared" si="1"/>
        <v>0.92989721219731414</v>
      </c>
      <c r="X31" s="57"/>
      <c r="Y31" s="130">
        <f t="shared" si="2"/>
        <v>1.0823542816571168</v>
      </c>
      <c r="Z31" s="116"/>
      <c r="AA31" s="14"/>
    </row>
    <row r="32" spans="1:27" x14ac:dyDescent="0.2">
      <c r="A32" s="7"/>
      <c r="B32" s="149">
        <v>7</v>
      </c>
      <c r="C32" s="149"/>
      <c r="D32" s="149"/>
      <c r="E32" s="149"/>
      <c r="F32" s="149"/>
      <c r="G32" s="149"/>
      <c r="H32" s="149"/>
      <c r="I32" s="149"/>
      <c r="J32" s="149"/>
      <c r="K32" s="150"/>
      <c r="L32" s="52" t="s">
        <v>24</v>
      </c>
      <c r="M32" s="53">
        <v>7</v>
      </c>
      <c r="N32" s="54">
        <v>7</v>
      </c>
      <c r="O32" s="55"/>
      <c r="P32" s="56"/>
      <c r="Q32" s="56">
        <v>1580249.36</v>
      </c>
      <c r="R32" s="57">
        <v>1579704.4</v>
      </c>
      <c r="S32" s="88">
        <f t="shared" si="0"/>
        <v>0.99965514303388159</v>
      </c>
      <c r="T32" s="56">
        <v>1760390.32</v>
      </c>
      <c r="U32" s="57">
        <v>1654285.52</v>
      </c>
      <c r="V32" s="57"/>
      <c r="W32" s="46">
        <f t="shared" si="1"/>
        <v>0.93972654882583084</v>
      </c>
      <c r="X32" s="57"/>
      <c r="Y32" s="130">
        <f t="shared" si="2"/>
        <v>1.0472120733473935</v>
      </c>
      <c r="Z32" s="116"/>
      <c r="AA32" s="14" t="s">
        <v>5</v>
      </c>
    </row>
    <row r="33" spans="1:27" ht="13.5" thickBot="1" x14ac:dyDescent="0.25">
      <c r="A33" s="7"/>
      <c r="B33" s="149">
        <v>9</v>
      </c>
      <c r="C33" s="149"/>
      <c r="D33" s="149"/>
      <c r="E33" s="149"/>
      <c r="F33" s="149"/>
      <c r="G33" s="149"/>
      <c r="H33" s="149"/>
      <c r="I33" s="149"/>
      <c r="J33" s="149"/>
      <c r="K33" s="150"/>
      <c r="L33" s="58" t="s">
        <v>23</v>
      </c>
      <c r="M33" s="59">
        <v>7</v>
      </c>
      <c r="N33" s="60">
        <v>9</v>
      </c>
      <c r="O33" s="61"/>
      <c r="P33" s="62"/>
      <c r="Q33" s="62">
        <v>8081519.1900000004</v>
      </c>
      <c r="R33" s="63">
        <v>7462579.8499999996</v>
      </c>
      <c r="S33" s="97">
        <f t="shared" si="0"/>
        <v>0.92341299631313489</v>
      </c>
      <c r="T33" s="62">
        <v>8365991.4900000002</v>
      </c>
      <c r="U33" s="63">
        <v>8182158.0499999998</v>
      </c>
      <c r="V33" s="63"/>
      <c r="W33" s="91">
        <f t="shared" si="1"/>
        <v>0.97802610243869603</v>
      </c>
      <c r="X33" s="63"/>
      <c r="Y33" s="133">
        <f t="shared" si="2"/>
        <v>1.0964248576851074</v>
      </c>
      <c r="Z33" s="121"/>
      <c r="AA33" s="14" t="s">
        <v>5</v>
      </c>
    </row>
    <row r="34" spans="1:27" ht="13.5" thickBot="1" x14ac:dyDescent="0.25">
      <c r="A34" s="7"/>
      <c r="B34" s="155">
        <v>8</v>
      </c>
      <c r="C34" s="155"/>
      <c r="D34" s="155"/>
      <c r="E34" s="155"/>
      <c r="F34" s="155"/>
      <c r="G34" s="155"/>
      <c r="H34" s="155"/>
      <c r="I34" s="155"/>
      <c r="J34" s="155"/>
      <c r="K34" s="156"/>
      <c r="L34" s="39" t="s">
        <v>22</v>
      </c>
      <c r="M34" s="40">
        <v>8</v>
      </c>
      <c r="N34" s="41">
        <v>0</v>
      </c>
      <c r="O34" s="42"/>
      <c r="P34" s="43"/>
      <c r="Q34" s="44">
        <f>Q35+Q36</f>
        <v>42136834.100000001</v>
      </c>
      <c r="R34" s="44">
        <f>R35+R36</f>
        <v>38613992.290000007</v>
      </c>
      <c r="S34" s="45">
        <f t="shared" si="0"/>
        <v>0.91639519472109565</v>
      </c>
      <c r="T34" s="44">
        <f>T35+T36</f>
        <v>41942821.979999997</v>
      </c>
      <c r="U34" s="64">
        <f>U35+U36</f>
        <v>38311373.859999999</v>
      </c>
      <c r="V34" s="65"/>
      <c r="W34" s="45">
        <f t="shared" si="1"/>
        <v>0.91341907986707194</v>
      </c>
      <c r="X34" s="65"/>
      <c r="Y34" s="115">
        <f t="shared" si="2"/>
        <v>0.99216298517575519</v>
      </c>
      <c r="Z34" s="118"/>
      <c r="AA34" s="14" t="s">
        <v>5</v>
      </c>
    </row>
    <row r="35" spans="1:27" x14ac:dyDescent="0.2">
      <c r="A35" s="7"/>
      <c r="B35" s="149">
        <v>1</v>
      </c>
      <c r="C35" s="149"/>
      <c r="D35" s="149"/>
      <c r="E35" s="149"/>
      <c r="F35" s="149"/>
      <c r="G35" s="149"/>
      <c r="H35" s="149"/>
      <c r="I35" s="149"/>
      <c r="J35" s="149"/>
      <c r="K35" s="150"/>
      <c r="L35" s="47" t="s">
        <v>21</v>
      </c>
      <c r="M35" s="48">
        <v>8</v>
      </c>
      <c r="N35" s="49">
        <v>1</v>
      </c>
      <c r="O35" s="50"/>
      <c r="P35" s="51"/>
      <c r="Q35" s="51">
        <v>40721418.509999998</v>
      </c>
      <c r="R35" s="32">
        <v>37312807.520000003</v>
      </c>
      <c r="S35" s="96">
        <f t="shared" si="0"/>
        <v>0.916294394578545</v>
      </c>
      <c r="T35" s="51">
        <v>40415573.43</v>
      </c>
      <c r="U35" s="32">
        <v>36899843.869999997</v>
      </c>
      <c r="V35" s="32"/>
      <c r="W35" s="46">
        <f t="shared" si="1"/>
        <v>0.91301052387418757</v>
      </c>
      <c r="X35" s="32"/>
      <c r="Y35" s="130">
        <f t="shared" si="2"/>
        <v>0.98893238870383438</v>
      </c>
      <c r="Z35" s="120"/>
      <c r="AA35" s="14" t="s">
        <v>5</v>
      </c>
    </row>
    <row r="36" spans="1:27" ht="13.5" thickBot="1" x14ac:dyDescent="0.25">
      <c r="A36" s="7"/>
      <c r="B36" s="149">
        <v>4</v>
      </c>
      <c r="C36" s="149"/>
      <c r="D36" s="149"/>
      <c r="E36" s="149"/>
      <c r="F36" s="149"/>
      <c r="G36" s="149"/>
      <c r="H36" s="149"/>
      <c r="I36" s="149"/>
      <c r="J36" s="149"/>
      <c r="K36" s="150"/>
      <c r="L36" s="58" t="s">
        <v>20</v>
      </c>
      <c r="M36" s="59">
        <v>8</v>
      </c>
      <c r="N36" s="60">
        <v>4</v>
      </c>
      <c r="O36" s="61"/>
      <c r="P36" s="62"/>
      <c r="Q36" s="62">
        <v>1415415.59</v>
      </c>
      <c r="R36" s="63">
        <v>1301184.77</v>
      </c>
      <c r="S36" s="97">
        <f t="shared" si="0"/>
        <v>0.91929520855425928</v>
      </c>
      <c r="T36" s="62">
        <v>1527248.55</v>
      </c>
      <c r="U36" s="63">
        <v>1411529.99</v>
      </c>
      <c r="V36" s="63"/>
      <c r="W36" s="91">
        <f t="shared" si="1"/>
        <v>0.92423069578294903</v>
      </c>
      <c r="X36" s="63"/>
      <c r="Y36" s="133">
        <f t="shared" si="2"/>
        <v>1.0848036516750807</v>
      </c>
      <c r="Z36" s="121"/>
      <c r="AA36" s="14" t="s">
        <v>5</v>
      </c>
    </row>
    <row r="37" spans="1:27" ht="13.5" thickBot="1" x14ac:dyDescent="0.25">
      <c r="A37" s="7"/>
      <c r="B37" s="155">
        <v>10</v>
      </c>
      <c r="C37" s="155"/>
      <c r="D37" s="155"/>
      <c r="E37" s="155"/>
      <c r="F37" s="155"/>
      <c r="G37" s="155"/>
      <c r="H37" s="155"/>
      <c r="I37" s="155"/>
      <c r="J37" s="155"/>
      <c r="K37" s="156"/>
      <c r="L37" s="39" t="s">
        <v>19</v>
      </c>
      <c r="M37" s="40">
        <v>10</v>
      </c>
      <c r="N37" s="41">
        <v>0</v>
      </c>
      <c r="O37" s="42"/>
      <c r="P37" s="43"/>
      <c r="Q37" s="44">
        <f>Q38+Q39+Q40</f>
        <v>3094311.4</v>
      </c>
      <c r="R37" s="44">
        <f>R38+R39+R40</f>
        <v>2925993.34</v>
      </c>
      <c r="S37" s="45">
        <f t="shared" si="0"/>
        <v>0.94560403325922526</v>
      </c>
      <c r="T37" s="44">
        <f>T38+T39+T40</f>
        <v>3691227.62</v>
      </c>
      <c r="U37" s="44">
        <f>U38+U39+U40</f>
        <v>3386581.1399999997</v>
      </c>
      <c r="V37" s="43"/>
      <c r="W37" s="45">
        <f t="shared" si="1"/>
        <v>0.91746743594208358</v>
      </c>
      <c r="X37" s="43"/>
      <c r="Y37" s="115">
        <f t="shared" si="2"/>
        <v>1.1574124567214497</v>
      </c>
      <c r="Z37" s="122"/>
      <c r="AA37" s="14" t="s">
        <v>5</v>
      </c>
    </row>
    <row r="38" spans="1:27" x14ac:dyDescent="0.2">
      <c r="A38" s="7"/>
      <c r="B38" s="149">
        <v>1</v>
      </c>
      <c r="C38" s="149"/>
      <c r="D38" s="149"/>
      <c r="E38" s="149"/>
      <c r="F38" s="149"/>
      <c r="G38" s="149"/>
      <c r="H38" s="149"/>
      <c r="I38" s="149"/>
      <c r="J38" s="149"/>
      <c r="K38" s="150"/>
      <c r="L38" s="47" t="s">
        <v>18</v>
      </c>
      <c r="M38" s="48">
        <v>10</v>
      </c>
      <c r="N38" s="49">
        <v>1</v>
      </c>
      <c r="O38" s="50"/>
      <c r="P38" s="51"/>
      <c r="Q38" s="51">
        <v>566322.4</v>
      </c>
      <c r="R38" s="51">
        <v>566322.4</v>
      </c>
      <c r="S38" s="96">
        <f t="shared" si="0"/>
        <v>1</v>
      </c>
      <c r="T38" s="51">
        <v>565079.80000000005</v>
      </c>
      <c r="U38" s="51">
        <v>565079.80000000005</v>
      </c>
      <c r="V38" s="51"/>
      <c r="W38" s="46">
        <f t="shared" si="1"/>
        <v>1</v>
      </c>
      <c r="X38" s="51"/>
      <c r="Y38" s="130">
        <f t="shared" si="2"/>
        <v>0.9978058434559538</v>
      </c>
      <c r="Z38" s="123"/>
      <c r="AA38" s="14" t="s">
        <v>5</v>
      </c>
    </row>
    <row r="39" spans="1:27" x14ac:dyDescent="0.2">
      <c r="A39" s="7"/>
      <c r="B39" s="149">
        <v>3</v>
      </c>
      <c r="C39" s="149"/>
      <c r="D39" s="149"/>
      <c r="E39" s="149"/>
      <c r="F39" s="149"/>
      <c r="G39" s="149"/>
      <c r="H39" s="149"/>
      <c r="I39" s="149"/>
      <c r="J39" s="149"/>
      <c r="K39" s="150"/>
      <c r="L39" s="52" t="s">
        <v>17</v>
      </c>
      <c r="M39" s="53">
        <v>10</v>
      </c>
      <c r="N39" s="54">
        <v>3</v>
      </c>
      <c r="O39" s="55"/>
      <c r="P39" s="56"/>
      <c r="Q39" s="56">
        <v>1627289</v>
      </c>
      <c r="R39" s="56">
        <v>1458970.94</v>
      </c>
      <c r="S39" s="88">
        <f t="shared" si="0"/>
        <v>0.89656535501684087</v>
      </c>
      <c r="T39" s="56">
        <v>1479947.82</v>
      </c>
      <c r="U39" s="56">
        <v>1175620.21</v>
      </c>
      <c r="V39" s="56"/>
      <c r="W39" s="46">
        <f t="shared" si="1"/>
        <v>0.79436598649809143</v>
      </c>
      <c r="X39" s="56"/>
      <c r="Y39" s="130">
        <f t="shared" si="2"/>
        <v>0.80578726948461354</v>
      </c>
      <c r="Z39" s="124"/>
      <c r="AA39" s="14" t="s">
        <v>5</v>
      </c>
    </row>
    <row r="40" spans="1:27" ht="13.5" thickBot="1" x14ac:dyDescent="0.25">
      <c r="A40" s="7"/>
      <c r="B40" s="149">
        <v>4</v>
      </c>
      <c r="C40" s="149"/>
      <c r="D40" s="149"/>
      <c r="E40" s="149"/>
      <c r="F40" s="149"/>
      <c r="G40" s="149"/>
      <c r="H40" s="149"/>
      <c r="I40" s="149"/>
      <c r="J40" s="149"/>
      <c r="K40" s="150"/>
      <c r="L40" s="58" t="s">
        <v>16</v>
      </c>
      <c r="M40" s="59">
        <v>10</v>
      </c>
      <c r="N40" s="60">
        <v>4</v>
      </c>
      <c r="O40" s="61"/>
      <c r="P40" s="62"/>
      <c r="Q40" s="62">
        <v>900700</v>
      </c>
      <c r="R40" s="62">
        <v>900700</v>
      </c>
      <c r="S40" s="97">
        <f t="shared" si="0"/>
        <v>1</v>
      </c>
      <c r="T40" s="62">
        <v>1646200</v>
      </c>
      <c r="U40" s="62">
        <v>1645881.13</v>
      </c>
      <c r="V40" s="62"/>
      <c r="W40" s="91">
        <f t="shared" si="1"/>
        <v>0.99980629935609278</v>
      </c>
      <c r="X40" s="62"/>
      <c r="Y40" s="133">
        <f t="shared" si="2"/>
        <v>1.8273355501276785</v>
      </c>
      <c r="Z40" s="125"/>
      <c r="AA40" s="14" t="s">
        <v>5</v>
      </c>
    </row>
    <row r="41" spans="1:27" ht="13.5" thickBot="1" x14ac:dyDescent="0.25">
      <c r="A41" s="7"/>
      <c r="B41" s="155">
        <v>11</v>
      </c>
      <c r="C41" s="155"/>
      <c r="D41" s="155"/>
      <c r="E41" s="155"/>
      <c r="F41" s="155"/>
      <c r="G41" s="155"/>
      <c r="H41" s="155"/>
      <c r="I41" s="155"/>
      <c r="J41" s="155"/>
      <c r="K41" s="156"/>
      <c r="L41" s="39" t="s">
        <v>15</v>
      </c>
      <c r="M41" s="40">
        <v>11</v>
      </c>
      <c r="N41" s="41">
        <v>0</v>
      </c>
      <c r="O41" s="42"/>
      <c r="P41" s="43"/>
      <c r="Q41" s="44">
        <f>Q42</f>
        <v>6998887.5499999998</v>
      </c>
      <c r="R41" s="44">
        <f>R42</f>
        <v>5754589.5899999999</v>
      </c>
      <c r="S41" s="45">
        <f t="shared" si="0"/>
        <v>0.82221489470851694</v>
      </c>
      <c r="T41" s="44">
        <f>T42</f>
        <v>7630174.7599999998</v>
      </c>
      <c r="U41" s="44">
        <f>U42</f>
        <v>7070177.8499999996</v>
      </c>
      <c r="V41" s="43"/>
      <c r="W41" s="45">
        <f t="shared" si="1"/>
        <v>0.92660759057109721</v>
      </c>
      <c r="X41" s="43"/>
      <c r="Y41" s="115">
        <f t="shared" si="2"/>
        <v>1.2286154797704696</v>
      </c>
      <c r="Z41" s="122"/>
      <c r="AA41" s="14" t="s">
        <v>5</v>
      </c>
    </row>
    <row r="42" spans="1:27" ht="13.5" thickBot="1" x14ac:dyDescent="0.25">
      <c r="A42" s="7"/>
      <c r="B42" s="149">
        <v>1</v>
      </c>
      <c r="C42" s="149"/>
      <c r="D42" s="149"/>
      <c r="E42" s="149"/>
      <c r="F42" s="149"/>
      <c r="G42" s="149"/>
      <c r="H42" s="149"/>
      <c r="I42" s="149"/>
      <c r="J42" s="149"/>
      <c r="K42" s="150"/>
      <c r="L42" s="66" t="s">
        <v>14</v>
      </c>
      <c r="M42" s="67">
        <v>11</v>
      </c>
      <c r="N42" s="68">
        <v>1</v>
      </c>
      <c r="O42" s="69"/>
      <c r="P42" s="70"/>
      <c r="Q42" s="70">
        <v>6998887.5499999998</v>
      </c>
      <c r="R42" s="70">
        <v>5754589.5899999999</v>
      </c>
      <c r="S42" s="98">
        <f t="shared" si="0"/>
        <v>0.82221489470851694</v>
      </c>
      <c r="T42" s="70">
        <v>7630174.7599999998</v>
      </c>
      <c r="U42" s="70">
        <v>7070177.8499999996</v>
      </c>
      <c r="V42" s="70"/>
      <c r="W42" s="91">
        <f t="shared" si="1"/>
        <v>0.92660759057109721</v>
      </c>
      <c r="X42" s="70"/>
      <c r="Y42" s="133">
        <f t="shared" si="2"/>
        <v>1.2286154797704696</v>
      </c>
      <c r="Z42" s="126"/>
      <c r="AA42" s="14" t="s">
        <v>5</v>
      </c>
    </row>
    <row r="43" spans="1:27" ht="13.5" thickBot="1" x14ac:dyDescent="0.25">
      <c r="A43" s="7"/>
      <c r="B43" s="155">
        <v>12</v>
      </c>
      <c r="C43" s="155"/>
      <c r="D43" s="155"/>
      <c r="E43" s="155"/>
      <c r="F43" s="155"/>
      <c r="G43" s="155"/>
      <c r="H43" s="155"/>
      <c r="I43" s="155"/>
      <c r="J43" s="155"/>
      <c r="K43" s="156"/>
      <c r="L43" s="39" t="s">
        <v>13</v>
      </c>
      <c r="M43" s="40">
        <v>12</v>
      </c>
      <c r="N43" s="41">
        <v>0</v>
      </c>
      <c r="O43" s="42"/>
      <c r="P43" s="43"/>
      <c r="Q43" s="44">
        <f>Q44+Q45</f>
        <v>285100</v>
      </c>
      <c r="R43" s="44">
        <f>R44+R45</f>
        <v>285100</v>
      </c>
      <c r="S43" s="45">
        <f t="shared" si="0"/>
        <v>1</v>
      </c>
      <c r="T43" s="44">
        <f>T44+T45</f>
        <v>536300</v>
      </c>
      <c r="U43" s="44">
        <f>U44+U45</f>
        <v>436300</v>
      </c>
      <c r="V43" s="43"/>
      <c r="W43" s="45">
        <f t="shared" si="1"/>
        <v>0.81353719932873392</v>
      </c>
      <c r="X43" s="43"/>
      <c r="Y43" s="115">
        <f t="shared" si="2"/>
        <v>1.5303402314977201</v>
      </c>
      <c r="Z43" s="122"/>
      <c r="AA43" s="14" t="s">
        <v>5</v>
      </c>
    </row>
    <row r="44" spans="1:27" ht="13.5" thickBot="1" x14ac:dyDescent="0.25">
      <c r="A44" s="7"/>
      <c r="B44" s="149">
        <v>2</v>
      </c>
      <c r="C44" s="149"/>
      <c r="D44" s="149"/>
      <c r="E44" s="149"/>
      <c r="F44" s="149"/>
      <c r="G44" s="149"/>
      <c r="H44" s="149"/>
      <c r="I44" s="149"/>
      <c r="J44" s="149"/>
      <c r="K44" s="150"/>
      <c r="L44" s="103" t="s">
        <v>12</v>
      </c>
      <c r="M44" s="104">
        <v>12</v>
      </c>
      <c r="N44" s="105">
        <v>2</v>
      </c>
      <c r="O44" s="42"/>
      <c r="P44" s="43"/>
      <c r="Q44" s="43">
        <v>100000</v>
      </c>
      <c r="R44" s="43">
        <v>100000</v>
      </c>
      <c r="S44" s="90">
        <f t="shared" si="0"/>
        <v>1</v>
      </c>
      <c r="T44" s="43">
        <v>200000</v>
      </c>
      <c r="U44" s="43">
        <v>100000</v>
      </c>
      <c r="V44" s="43"/>
      <c r="W44" s="106">
        <f t="shared" si="1"/>
        <v>0.5</v>
      </c>
      <c r="X44" s="43"/>
      <c r="Y44" s="134">
        <f t="shared" si="2"/>
        <v>1</v>
      </c>
      <c r="Z44" s="122"/>
      <c r="AA44" s="14" t="s">
        <v>5</v>
      </c>
    </row>
    <row r="45" spans="1:27" ht="13.5" thickBot="1" x14ac:dyDescent="0.25">
      <c r="A45" s="7"/>
      <c r="B45" s="155">
        <v>13</v>
      </c>
      <c r="C45" s="155"/>
      <c r="D45" s="155"/>
      <c r="E45" s="155"/>
      <c r="F45" s="155"/>
      <c r="G45" s="155"/>
      <c r="H45" s="155"/>
      <c r="I45" s="155"/>
      <c r="J45" s="155"/>
      <c r="K45" s="156"/>
      <c r="L45" s="103" t="s">
        <v>52</v>
      </c>
      <c r="M45" s="105">
        <v>12</v>
      </c>
      <c r="N45" s="105">
        <v>4</v>
      </c>
      <c r="O45" s="42"/>
      <c r="P45" s="43"/>
      <c r="Q45" s="43">
        <v>185100</v>
      </c>
      <c r="R45" s="43">
        <v>185100</v>
      </c>
      <c r="S45" s="90">
        <f t="shared" ref="S45" si="3">R45/Q45</f>
        <v>1</v>
      </c>
      <c r="T45" s="43">
        <v>336300</v>
      </c>
      <c r="U45" s="43">
        <v>336300</v>
      </c>
      <c r="V45" s="43"/>
      <c r="W45" s="106">
        <f t="shared" si="1"/>
        <v>1</v>
      </c>
      <c r="X45" s="43"/>
      <c r="Y45" s="134">
        <f t="shared" si="2"/>
        <v>1.8168557536466774</v>
      </c>
      <c r="Z45" s="122"/>
      <c r="AA45" s="14" t="s">
        <v>5</v>
      </c>
    </row>
    <row r="46" spans="1:27" ht="23.25" thickBot="1" x14ac:dyDescent="0.25">
      <c r="A46" s="7"/>
      <c r="B46" s="149">
        <v>1</v>
      </c>
      <c r="C46" s="149"/>
      <c r="D46" s="149"/>
      <c r="E46" s="149"/>
      <c r="F46" s="149"/>
      <c r="G46" s="149"/>
      <c r="H46" s="149"/>
      <c r="I46" s="149"/>
      <c r="J46" s="149"/>
      <c r="K46" s="150"/>
      <c r="L46" s="99" t="s">
        <v>11</v>
      </c>
      <c r="M46" s="100">
        <v>13</v>
      </c>
      <c r="N46" s="101">
        <v>0</v>
      </c>
      <c r="O46" s="94"/>
      <c r="P46" s="86"/>
      <c r="Q46" s="102">
        <f>Q47</f>
        <v>5547</v>
      </c>
      <c r="R46" s="102">
        <f>R47</f>
        <v>5546.45</v>
      </c>
      <c r="S46" s="81">
        <f t="shared" si="0"/>
        <v>0.99990084730484941</v>
      </c>
      <c r="T46" s="102">
        <f>T47</f>
        <v>10163.67</v>
      </c>
      <c r="U46" s="102">
        <f>U47</f>
        <v>10163.67</v>
      </c>
      <c r="V46" s="86"/>
      <c r="W46" s="81">
        <f t="shared" si="1"/>
        <v>1</v>
      </c>
      <c r="X46" s="86"/>
      <c r="Y46" s="135">
        <f t="shared" si="2"/>
        <v>1.832464008509948</v>
      </c>
      <c r="Z46" s="127"/>
      <c r="AA46" s="14" t="s">
        <v>5</v>
      </c>
    </row>
    <row r="47" spans="1:27" ht="23.25" thickBot="1" x14ac:dyDescent="0.25">
      <c r="A47" s="7"/>
      <c r="B47" s="155">
        <v>14</v>
      </c>
      <c r="C47" s="155"/>
      <c r="D47" s="155"/>
      <c r="E47" s="155"/>
      <c r="F47" s="155"/>
      <c r="G47" s="155"/>
      <c r="H47" s="155"/>
      <c r="I47" s="155"/>
      <c r="J47" s="155"/>
      <c r="K47" s="156"/>
      <c r="L47" s="66" t="s">
        <v>10</v>
      </c>
      <c r="M47" s="67">
        <v>13</v>
      </c>
      <c r="N47" s="68">
        <v>1</v>
      </c>
      <c r="O47" s="69"/>
      <c r="P47" s="70"/>
      <c r="Q47" s="70">
        <v>5547</v>
      </c>
      <c r="R47" s="70">
        <v>5546.45</v>
      </c>
      <c r="S47" s="98">
        <f t="shared" si="0"/>
        <v>0.99990084730484941</v>
      </c>
      <c r="T47" s="70">
        <v>10163.67</v>
      </c>
      <c r="U47" s="70">
        <v>10163.67</v>
      </c>
      <c r="V47" s="70"/>
      <c r="W47" s="91">
        <f t="shared" si="1"/>
        <v>1</v>
      </c>
      <c r="X47" s="70"/>
      <c r="Y47" s="133">
        <f t="shared" si="2"/>
        <v>1.832464008509948</v>
      </c>
      <c r="Z47" s="126"/>
      <c r="AA47" s="14" t="s">
        <v>5</v>
      </c>
    </row>
    <row r="48" spans="1:27" ht="34.5" thickBot="1" x14ac:dyDescent="0.25">
      <c r="A48" s="7"/>
      <c r="B48" s="149">
        <v>1</v>
      </c>
      <c r="C48" s="149"/>
      <c r="D48" s="149"/>
      <c r="E48" s="149"/>
      <c r="F48" s="149"/>
      <c r="G48" s="149"/>
      <c r="H48" s="149"/>
      <c r="I48" s="149"/>
      <c r="J48" s="149"/>
      <c r="K48" s="150"/>
      <c r="L48" s="39" t="s">
        <v>9</v>
      </c>
      <c r="M48" s="40">
        <v>14</v>
      </c>
      <c r="N48" s="41">
        <v>0</v>
      </c>
      <c r="O48" s="42"/>
      <c r="P48" s="43"/>
      <c r="Q48" s="44">
        <f>Q49+Q50</f>
        <v>2373240</v>
      </c>
      <c r="R48" s="44">
        <f>R49+R50</f>
        <v>2212800</v>
      </c>
      <c r="S48" s="45">
        <f t="shared" si="0"/>
        <v>0.93239621782879101</v>
      </c>
      <c r="T48" s="44">
        <f>T49+T50</f>
        <v>6506405.1299999999</v>
      </c>
      <c r="U48" s="44">
        <f>U49+U50</f>
        <v>5195287.13</v>
      </c>
      <c r="V48" s="43"/>
      <c r="W48" s="45">
        <f t="shared" si="1"/>
        <v>0.798488109208779</v>
      </c>
      <c r="X48" s="43"/>
      <c r="Y48" s="115">
        <f t="shared" si="2"/>
        <v>2.3478340247650036</v>
      </c>
      <c r="Z48" s="122"/>
      <c r="AA48" s="14" t="s">
        <v>5</v>
      </c>
    </row>
    <row r="49" spans="1:27" ht="33.75" x14ac:dyDescent="0.2">
      <c r="A49" s="7"/>
      <c r="B49" s="149">
        <v>3</v>
      </c>
      <c r="C49" s="149"/>
      <c r="D49" s="149"/>
      <c r="E49" s="149"/>
      <c r="F49" s="149"/>
      <c r="G49" s="149"/>
      <c r="H49" s="149"/>
      <c r="I49" s="149"/>
      <c r="J49" s="149"/>
      <c r="K49" s="150"/>
      <c r="L49" s="72" t="s">
        <v>8</v>
      </c>
      <c r="M49" s="73">
        <v>14</v>
      </c>
      <c r="N49" s="74">
        <v>1</v>
      </c>
      <c r="O49" s="75"/>
      <c r="P49" s="76"/>
      <c r="Q49" s="76">
        <v>2373240</v>
      </c>
      <c r="R49" s="76">
        <v>2212800</v>
      </c>
      <c r="S49" s="95">
        <f t="shared" si="0"/>
        <v>0.93239621782879101</v>
      </c>
      <c r="T49" s="76">
        <v>2769198</v>
      </c>
      <c r="U49" s="76">
        <v>2368080</v>
      </c>
      <c r="V49" s="76"/>
      <c r="W49" s="77">
        <f t="shared" si="1"/>
        <v>0.85515011927641149</v>
      </c>
      <c r="X49" s="76"/>
      <c r="Y49" s="136">
        <f t="shared" si="2"/>
        <v>1.070173535791757</v>
      </c>
      <c r="Z49" s="128"/>
      <c r="AA49" s="14" t="s">
        <v>5</v>
      </c>
    </row>
    <row r="50" spans="1:27" ht="34.5" thickBot="1" x14ac:dyDescent="0.25">
      <c r="A50" s="7"/>
      <c r="B50" s="6"/>
      <c r="C50" s="6"/>
      <c r="D50" s="6"/>
      <c r="E50" s="6"/>
      <c r="F50" s="6"/>
      <c r="G50" s="6"/>
      <c r="H50" s="6"/>
      <c r="I50" s="6"/>
      <c r="J50" s="6"/>
      <c r="K50" s="6"/>
      <c r="L50" s="83" t="s">
        <v>7</v>
      </c>
      <c r="M50" s="78">
        <v>14</v>
      </c>
      <c r="N50" s="79">
        <v>3</v>
      </c>
      <c r="O50" s="84"/>
      <c r="P50" s="85"/>
      <c r="Q50" s="85"/>
      <c r="R50" s="85"/>
      <c r="S50" s="137">
        <f>IFERROR(R50/Q50,0)</f>
        <v>0</v>
      </c>
      <c r="T50" s="85">
        <v>3737207.13</v>
      </c>
      <c r="U50" s="85">
        <v>2827207.13</v>
      </c>
      <c r="V50" s="85"/>
      <c r="W50" s="80">
        <f t="shared" si="1"/>
        <v>0.75650265871134625</v>
      </c>
      <c r="X50" s="85"/>
      <c r="Y50" s="132">
        <f t="shared" si="2"/>
        <v>0</v>
      </c>
      <c r="Z50" s="124"/>
      <c r="AA50" s="5" t="s">
        <v>5</v>
      </c>
    </row>
    <row r="51" spans="1:27" ht="12.75" customHeight="1" thickBo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51" t="s">
        <v>6</v>
      </c>
      <c r="M51" s="152"/>
      <c r="N51" s="152"/>
      <c r="O51" s="129"/>
      <c r="P51" s="138"/>
      <c r="Q51" s="140">
        <f>Q8+Q16+Q18+Q24+Q28+Q34+Q37+Q41+Q43+Q46+Q48</f>
        <v>364399880.53000003</v>
      </c>
      <c r="R51" s="141">
        <f>R8+R16+R18+R24+R28+R34+R37+R41+R43+R46+R48</f>
        <v>350132312.23999995</v>
      </c>
      <c r="S51" s="45">
        <f t="shared" si="0"/>
        <v>0.96084639690537588</v>
      </c>
      <c r="T51" s="141">
        <f>T8+T16+T18+T24+T28+T34+T37+T41+T43+T46+T48</f>
        <v>409601136.74000007</v>
      </c>
      <c r="U51" s="141">
        <f>U8+U16+U18+U24+U28+U34+U37+U41+U43+U46+U48</f>
        <v>393903108.47000003</v>
      </c>
      <c r="V51" s="141"/>
      <c r="W51" s="106">
        <f t="shared" si="1"/>
        <v>0.96167484203061526</v>
      </c>
      <c r="X51" s="141"/>
      <c r="Y51" s="134">
        <f t="shared" si="2"/>
        <v>1.125012158832108</v>
      </c>
      <c r="Z51" s="139"/>
      <c r="AA51" s="2"/>
    </row>
    <row r="52" spans="1:27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3"/>
      <c r="Z52" s="2"/>
      <c r="AA52" s="2"/>
    </row>
    <row r="53" spans="1:27" ht="12.75" customHeight="1" x14ac:dyDescent="0.2">
      <c r="A53" s="16" t="s">
        <v>4</v>
      </c>
      <c r="B53" s="3"/>
      <c r="C53" s="3"/>
      <c r="D53" s="3"/>
      <c r="E53" s="3"/>
      <c r="F53" s="3"/>
      <c r="G53" s="3"/>
      <c r="H53" s="3"/>
      <c r="I53" s="3"/>
      <c r="J53" s="3"/>
      <c r="K53" s="4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13"/>
      <c r="Z53" s="2"/>
      <c r="AA53" s="2"/>
    </row>
    <row r="54" spans="1:27" ht="11.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16"/>
      <c r="M54" s="16"/>
      <c r="N54" s="16"/>
      <c r="O54" s="16"/>
      <c r="P54" s="15"/>
      <c r="Q54" s="15"/>
      <c r="R54" s="15"/>
      <c r="S54" s="15"/>
      <c r="T54" s="16"/>
      <c r="U54" s="17" t="s">
        <v>3</v>
      </c>
      <c r="V54" s="17" t="s">
        <v>3</v>
      </c>
      <c r="W54" s="16"/>
      <c r="X54" s="2"/>
      <c r="Y54" s="3"/>
      <c r="Z54" s="3"/>
      <c r="AA54" s="2"/>
    </row>
    <row r="55" spans="1:27" ht="12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6"/>
      <c r="M55" s="16"/>
      <c r="N55" s="16"/>
      <c r="O55" s="18"/>
      <c r="P55" s="19" t="s">
        <v>2</v>
      </c>
      <c r="Q55" s="20"/>
      <c r="R55" s="20"/>
      <c r="S55" s="20"/>
      <c r="T55" s="16"/>
      <c r="U55" s="19" t="s">
        <v>1</v>
      </c>
      <c r="V55" s="21" t="s">
        <v>1</v>
      </c>
      <c r="W55" s="16"/>
      <c r="X55" s="2"/>
      <c r="Y55" s="3"/>
      <c r="Z55" s="3"/>
      <c r="AA55" s="2"/>
    </row>
    <row r="56" spans="1:27" ht="12.75" customHeight="1" x14ac:dyDescent="0.2">
      <c r="A56" s="2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2"/>
    </row>
    <row r="57" spans="1:27" x14ac:dyDescent="0.2"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</sheetData>
  <mergeCells count="52">
    <mergeCell ref="R5:R6"/>
    <mergeCell ref="S5:S6"/>
    <mergeCell ref="A2:Z2"/>
    <mergeCell ref="V5:V6"/>
    <mergeCell ref="X5:X6"/>
    <mergeCell ref="Z5:Z6"/>
    <mergeCell ref="Y5:Y6"/>
    <mergeCell ref="T5:T6"/>
    <mergeCell ref="U5:U6"/>
    <mergeCell ref="W5:W6"/>
    <mergeCell ref="Q5:Q6"/>
    <mergeCell ref="L5:L6"/>
    <mergeCell ref="M5:M6"/>
    <mergeCell ref="N5:N6"/>
    <mergeCell ref="L51:N51"/>
    <mergeCell ref="B8:K8"/>
    <mergeCell ref="B16:K16"/>
    <mergeCell ref="B18:K18"/>
    <mergeCell ref="B24:K24"/>
    <mergeCell ref="B28:K28"/>
    <mergeCell ref="B34:K34"/>
    <mergeCell ref="B37:K37"/>
    <mergeCell ref="B41:K41"/>
    <mergeCell ref="B43:K43"/>
    <mergeCell ref="B45:K45"/>
    <mergeCell ref="B47:K47"/>
    <mergeCell ref="B11:K11"/>
    <mergeCell ref="B12:K12"/>
    <mergeCell ref="B13:K13"/>
    <mergeCell ref="B14:K14"/>
    <mergeCell ref="B15:K15"/>
    <mergeCell ref="B17:K17"/>
    <mergeCell ref="B19:K19"/>
    <mergeCell ref="B21:K21"/>
    <mergeCell ref="B22:K22"/>
    <mergeCell ref="B23:K23"/>
    <mergeCell ref="B25:K25"/>
    <mergeCell ref="B26:K26"/>
    <mergeCell ref="B29:K29"/>
    <mergeCell ref="B32:K32"/>
    <mergeCell ref="B49:K49"/>
    <mergeCell ref="B30:K30"/>
    <mergeCell ref="B40:K40"/>
    <mergeCell ref="B42:K42"/>
    <mergeCell ref="B44:K44"/>
    <mergeCell ref="B46:K46"/>
    <mergeCell ref="B48:K48"/>
    <mergeCell ref="B33:K33"/>
    <mergeCell ref="B35:K35"/>
    <mergeCell ref="B36:K36"/>
    <mergeCell ref="B38:K38"/>
    <mergeCell ref="B39:K39"/>
  </mergeCells>
  <conditionalFormatting sqref="R8 R16 R34 R37 R41 R46 R48 T8:U8 T16:U16 T18:U18 T28:U28 T34:U34 T37:U37 T41:U41 T46:U46 T48:U48 T43:U43 T24:U24">
    <cfRule type="cellIs" dxfId="0" priority="1" operator="equal">
      <formula>0</formula>
    </cfRule>
  </conditionalFormatting>
  <pageMargins left="0.78740157480314998" right="0.39370078740157499" top="0.78740157480314998" bottom="0.39370078740157499" header="0.499999992490753" footer="0.499999992490753"/>
  <pageSetup paperSize="9" scale="86" fitToHeight="0" orientation="landscape" r:id="rId1"/>
  <headerFooter alignWithMargins="0"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об исполнении бюджета</vt:lpstr>
      <vt:lpstr>'Сведения об исполнении бюджета'!Заголовки_для_печати</vt:lpstr>
    </vt:vector>
  </TitlesOfParts>
  <Company>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cp:lastPrinted>2020-01-22T04:47:13Z</cp:lastPrinted>
  <dcterms:created xsi:type="dcterms:W3CDTF">2016-09-30T05:58:50Z</dcterms:created>
  <dcterms:modified xsi:type="dcterms:W3CDTF">2020-01-22T04:48:28Z</dcterms:modified>
</cp:coreProperties>
</file>