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24519"/>
</workbook>
</file>

<file path=xl/calcChain.xml><?xml version="1.0" encoding="utf-8"?>
<calcChain xmlns="http://schemas.openxmlformats.org/spreadsheetml/2006/main">
  <c r="R20" i="2"/>
  <c r="S20"/>
  <c r="R17"/>
  <c r="S17"/>
  <c r="R12"/>
  <c r="S12"/>
  <c r="Q20"/>
  <c r="Q12"/>
  <c r="Y52" l="1"/>
  <c r="W52"/>
  <c r="S52"/>
  <c r="Q52"/>
  <c r="AB53"/>
  <c r="AA53"/>
  <c r="U53"/>
  <c r="AB54"/>
  <c r="AA54"/>
  <c r="U54"/>
  <c r="AB55"/>
  <c r="AA55"/>
  <c r="U55"/>
  <c r="S46"/>
  <c r="Q46"/>
  <c r="Y46"/>
  <c r="AB46" s="1"/>
  <c r="W46"/>
  <c r="AB47"/>
  <c r="AA47"/>
  <c r="U47"/>
  <c r="Y39"/>
  <c r="AA39" s="1"/>
  <c r="W39"/>
  <c r="S39"/>
  <c r="Q39"/>
  <c r="AB41"/>
  <c r="AA41"/>
  <c r="U41"/>
  <c r="AB40"/>
  <c r="AA40"/>
  <c r="U40"/>
  <c r="Y17"/>
  <c r="AA17" s="1"/>
  <c r="W17"/>
  <c r="W16" s="1"/>
  <c r="AB17"/>
  <c r="Q17"/>
  <c r="Q16" s="1"/>
  <c r="U18"/>
  <c r="AB18"/>
  <c r="AA18"/>
  <c r="AA46" l="1"/>
  <c r="U46"/>
  <c r="AB39"/>
  <c r="S16"/>
  <c r="Y16"/>
  <c r="AA16" s="1"/>
  <c r="U16"/>
  <c r="U17"/>
  <c r="Y20"/>
  <c r="W20"/>
  <c r="AB21"/>
  <c r="AA21"/>
  <c r="U21"/>
  <c r="Y12"/>
  <c r="W12"/>
  <c r="AB14"/>
  <c r="AA14"/>
  <c r="U14"/>
  <c r="AB13"/>
  <c r="AA13"/>
  <c r="U13"/>
  <c r="AB16" l="1"/>
  <c r="U50"/>
  <c r="U45"/>
  <c r="U44"/>
  <c r="U38"/>
  <c r="U36"/>
  <c r="U35"/>
  <c r="U34"/>
  <c r="U32"/>
  <c r="U30"/>
  <c r="U27"/>
  <c r="U24"/>
  <c r="U22"/>
  <c r="U15"/>
  <c r="AB27"/>
  <c r="AA27"/>
  <c r="AB50"/>
  <c r="AA50"/>
  <c r="AB45"/>
  <c r="AA45"/>
  <c r="AB44"/>
  <c r="AA44"/>
  <c r="AB38"/>
  <c r="AA38"/>
  <c r="AB36"/>
  <c r="AA36"/>
  <c r="AB35"/>
  <c r="AA35"/>
  <c r="AB34"/>
  <c r="AA34"/>
  <c r="AB32"/>
  <c r="AA32"/>
  <c r="AB30"/>
  <c r="AA30"/>
  <c r="AB24"/>
  <c r="AA24"/>
  <c r="AB22"/>
  <c r="AA22"/>
  <c r="AB15"/>
  <c r="AA15"/>
  <c r="W51" l="1"/>
  <c r="Q51"/>
  <c r="Y43"/>
  <c r="Y42" s="1"/>
  <c r="W43"/>
  <c r="W42" s="1"/>
  <c r="S43"/>
  <c r="S42" s="1"/>
  <c r="Q43"/>
  <c r="Q42" s="1"/>
  <c r="Y37"/>
  <c r="W37"/>
  <c r="S37"/>
  <c r="Q37"/>
  <c r="Y33"/>
  <c r="W33"/>
  <c r="S33"/>
  <c r="Q33"/>
  <c r="Q29"/>
  <c r="S29"/>
  <c r="Q31"/>
  <c r="S31"/>
  <c r="Y31"/>
  <c r="W31"/>
  <c r="Y29"/>
  <c r="Y28" s="1"/>
  <c r="W29"/>
  <c r="Y26"/>
  <c r="W26"/>
  <c r="W25" s="1"/>
  <c r="S26"/>
  <c r="Q26"/>
  <c r="Q25" s="1"/>
  <c r="W28" l="1"/>
  <c r="S28"/>
  <c r="Q28"/>
  <c r="U33"/>
  <c r="U31"/>
  <c r="U29"/>
  <c r="S25"/>
  <c r="U25" s="1"/>
  <c r="U26"/>
  <c r="Y25"/>
  <c r="AB26"/>
  <c r="AA26"/>
  <c r="AB29"/>
  <c r="AA29"/>
  <c r="AB31"/>
  <c r="AA31"/>
  <c r="AB33"/>
  <c r="AA33"/>
  <c r="U37"/>
  <c r="AB37"/>
  <c r="AA37"/>
  <c r="U43"/>
  <c r="AB43"/>
  <c r="AA43"/>
  <c r="U52"/>
  <c r="AB52"/>
  <c r="AA52"/>
  <c r="U42"/>
  <c r="S51"/>
  <c r="U51" s="1"/>
  <c r="Y51"/>
  <c r="U20" l="1"/>
  <c r="AA25"/>
  <c r="AB25"/>
  <c r="U28"/>
  <c r="AB20"/>
  <c r="AA20"/>
  <c r="AA51"/>
  <c r="AB51"/>
  <c r="AB42"/>
  <c r="AA42"/>
  <c r="AA28"/>
  <c r="AB28"/>
  <c r="Y23"/>
  <c r="W23"/>
  <c r="W19" s="1"/>
  <c r="AA23" l="1"/>
  <c r="Y19"/>
  <c r="Q11"/>
  <c r="W11"/>
  <c r="Q23"/>
  <c r="Q19" s="1"/>
  <c r="S23"/>
  <c r="Q49"/>
  <c r="Q48" s="1"/>
  <c r="S49"/>
  <c r="W49"/>
  <c r="W48" s="1"/>
  <c r="Y49"/>
  <c r="AB49" l="1"/>
  <c r="AA49"/>
  <c r="S48"/>
  <c r="U48" s="1"/>
  <c r="U49"/>
  <c r="S19"/>
  <c r="U19" s="1"/>
  <c r="U23"/>
  <c r="AB12"/>
  <c r="AA12"/>
  <c r="S11"/>
  <c r="U11" s="1"/>
  <c r="U12"/>
  <c r="AB19"/>
  <c r="AB23"/>
  <c r="AA19"/>
  <c r="W56"/>
  <c r="Q56"/>
  <c r="Y11"/>
  <c r="Y48"/>
  <c r="AA11" l="1"/>
  <c r="AB11"/>
  <c r="AA48"/>
  <c r="AB48"/>
  <c r="S56"/>
  <c r="U56" s="1"/>
  <c r="Y56"/>
  <c r="AB56" l="1"/>
  <c r="AA56"/>
</calcChain>
</file>

<file path=xl/sharedStrings.xml><?xml version="1.0" encoding="utf-8"?>
<sst xmlns="http://schemas.openxmlformats.org/spreadsheetml/2006/main" count="73" uniqueCount="69">
  <si>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</si>
  <si>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</si>
  <si>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</si>
  <si>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</si>
  <si>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</si>
  <si>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</si>
  <si>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</si>
  <si>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</si>
  <si>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</si>
  <si>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</si>
  <si>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</si>
  <si>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</si>
  <si>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</si>
  <si>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</si>
  <si>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</si>
  <si>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</si>
  <si>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</si>
  <si>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</si>
  <si>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</si>
  <si>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</si>
  <si>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</si>
  <si>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</si>
  <si>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</si>
  <si>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</si>
  <si>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</si>
  <si>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</si>
  <si>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</si>
  <si>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</si>
  <si>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</si>
  <si>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</si>
  <si>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</si>
  <si>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</si>
  <si>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</si>
  <si>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</si>
  <si>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</si>
  <si>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</si>
  <si>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</si>
  <si>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</si>
  <si>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</si>
  <si>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</si>
  <si>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Кассовое исполнение на 1 АПРЕЛЯ 2018 года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</si>
  <si>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</si>
  <si>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</si>
  <si>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</si>
  <si>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</si>
  <si>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</si>
  <si>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</si>
  <si>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</si>
  <si>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</si>
  <si>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</si>
  <si>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</si>
  <si>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</si>
  <si>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"Развитие внутреннего и въездного туризма в Лысогорском районе на 2018-2020 годы"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</si>
  <si>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</si>
  <si>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</si>
  <si>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</si>
  <si>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</si>
  <si>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</si>
  <si>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</si>
  <si>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</si>
  <si>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</si>
  <si>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</si>
  <si>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</si>
  <si>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Сведения по исполнению муниципальных  программ по Лысогорскому району на 1 АПРЕЛЯ 2019 года</t>
  </si>
  <si>
    <t>Утвержденные бюджетные назначения на 1 АПРЕЛЯ 2018 года</t>
  </si>
  <si>
    <t>% исполнения на 1 АПРЕЛЯ 2018 года</t>
  </si>
  <si>
    <t>Кассовое исполнение на 1 АПРЕЛЯ 2019 года</t>
  </si>
  <si>
    <t>% исполнения к исполнению 2018 года</t>
  </si>
  <si>
    <t>Утвержденные бюджетные назначения на 1АПРЕЛЯ 2019 года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</si>
</sst>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5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4"/>
  <sheetViews>
    <sheetView showGridLines="0" showZeros="0" tabSelected="1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14" t="s">
        <v>63</v>
      </c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5" t="s">
        <v>27</v>
      </c>
      <c r="M8" s="110" t="s">
        <v>26</v>
      </c>
      <c r="N8" s="110" t="s">
        <v>25</v>
      </c>
      <c r="O8" s="110"/>
      <c r="P8" s="43" t="s">
        <v>24</v>
      </c>
      <c r="Q8" s="110" t="s">
        <v>64</v>
      </c>
      <c r="R8" s="43"/>
      <c r="S8" s="110" t="s">
        <v>40</v>
      </c>
      <c r="T8" s="110" t="s">
        <v>23</v>
      </c>
      <c r="U8" s="110" t="s">
        <v>65</v>
      </c>
      <c r="V8" s="110" t="s">
        <v>22</v>
      </c>
      <c r="W8" s="110" t="s">
        <v>68</v>
      </c>
      <c r="X8" s="43"/>
      <c r="Y8" s="110" t="s">
        <v>66</v>
      </c>
      <c r="Z8" s="110" t="s">
        <v>23</v>
      </c>
      <c r="AA8" s="110" t="s">
        <v>28</v>
      </c>
      <c r="AB8" s="112" t="s">
        <v>67</v>
      </c>
    </row>
    <row r="9" spans="1:28" ht="47.25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6"/>
      <c r="M9" s="111"/>
      <c r="N9" s="111"/>
      <c r="O9" s="111"/>
      <c r="P9" s="44"/>
      <c r="Q9" s="111"/>
      <c r="R9" s="44"/>
      <c r="S9" s="111"/>
      <c r="T9" s="111"/>
      <c r="U9" s="111"/>
      <c r="V9" s="111"/>
      <c r="W9" s="111"/>
      <c r="X9" s="44"/>
      <c r="Y9" s="111"/>
      <c r="Z9" s="111"/>
      <c r="AA9" s="111"/>
      <c r="AB9" s="113"/>
    </row>
    <row r="10" spans="1:28" ht="11.2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7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9"/>
    </row>
    <row r="11" spans="1:28" ht="21" customHeight="1">
      <c r="A11" s="10"/>
      <c r="B11" s="103">
        <v>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71" t="s">
        <v>21</v>
      </c>
      <c r="M11" s="64">
        <v>1</v>
      </c>
      <c r="N11" s="64">
        <v>0</v>
      </c>
      <c r="O11" s="65">
        <v>0</v>
      </c>
      <c r="P11" s="66"/>
      <c r="Q11" s="88">
        <f>Q12</f>
        <v>10788705.24</v>
      </c>
      <c r="R11" s="89"/>
      <c r="S11" s="88">
        <f>S12</f>
        <v>2916850.38</v>
      </c>
      <c r="T11" s="89"/>
      <c r="U11" s="88">
        <f t="shared" ref="U11:U56" si="0">IFERROR(S11/Q11,0)</f>
        <v>0.27036148593489612</v>
      </c>
      <c r="V11" s="81"/>
      <c r="W11" s="88">
        <f>W12</f>
        <v>12421584.560000001</v>
      </c>
      <c r="X11" s="89"/>
      <c r="Y11" s="88">
        <f>Y12</f>
        <v>3797562.86</v>
      </c>
      <c r="Z11" s="68"/>
      <c r="AA11" s="69">
        <f t="shared" ref="AA11:AA56" si="1">IFERROR(Y11/W11,0)</f>
        <v>0.30572290046061562</v>
      </c>
      <c r="AB11" s="72">
        <f t="shared" ref="AB11:AB56" si="2">IFERROR(Y11/S11,0)</f>
        <v>1.301939546175831</v>
      </c>
    </row>
    <row r="12" spans="1:28" ht="21.75" customHeight="1">
      <c r="A12" s="10"/>
      <c r="B12" s="101">
        <v>13</v>
      </c>
      <c r="C12" s="102"/>
      <c r="D12" s="102"/>
      <c r="E12" s="102"/>
      <c r="F12" s="102"/>
      <c r="G12" s="102"/>
      <c r="H12" s="102"/>
      <c r="I12" s="102"/>
      <c r="J12" s="102"/>
      <c r="K12" s="102"/>
      <c r="L12" s="59" t="s">
        <v>20</v>
      </c>
      <c r="M12" s="54">
        <v>1</v>
      </c>
      <c r="N12" s="54">
        <v>13</v>
      </c>
      <c r="O12" s="55">
        <v>0</v>
      </c>
      <c r="P12" s="56"/>
      <c r="Q12" s="90">
        <f>Q15+Q14+Q13</f>
        <v>10788705.24</v>
      </c>
      <c r="R12" s="90">
        <f t="shared" ref="R12:S12" si="3">R15+R14+R13</f>
        <v>0</v>
      </c>
      <c r="S12" s="90">
        <f t="shared" si="3"/>
        <v>2916850.38</v>
      </c>
      <c r="T12" s="90"/>
      <c r="U12" s="90">
        <f t="shared" si="0"/>
        <v>0.27036148593489612</v>
      </c>
      <c r="V12" s="82"/>
      <c r="W12" s="90">
        <f>W13+W14+W15</f>
        <v>12421584.560000001</v>
      </c>
      <c r="X12" s="90"/>
      <c r="Y12" s="90">
        <f>Y13+Y14+Y15</f>
        <v>3797562.86</v>
      </c>
      <c r="Z12" s="52"/>
      <c r="AA12" s="53">
        <f t="shared" si="1"/>
        <v>0.30572290046061562</v>
      </c>
      <c r="AB12" s="60">
        <f t="shared" si="2"/>
        <v>1.301939546175831</v>
      </c>
    </row>
    <row r="13" spans="1:28" ht="53.25" customHeight="1">
      <c r="A13" s="10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51" t="s">
        <v>41</v>
      </c>
      <c r="M13" s="48">
        <v>1</v>
      </c>
      <c r="N13" s="48">
        <v>13</v>
      </c>
      <c r="O13" s="49"/>
      <c r="P13" s="50"/>
      <c r="Q13" s="47">
        <v>8121292.2400000002</v>
      </c>
      <c r="R13" s="47"/>
      <c r="S13" s="47">
        <v>2006677.56</v>
      </c>
      <c r="T13" s="47"/>
      <c r="U13" s="45">
        <f t="shared" ref="U13:U14" si="4">IFERROR(S13/Q13,0)</f>
        <v>0.2470884559622743</v>
      </c>
      <c r="V13" s="47"/>
      <c r="W13" s="47">
        <v>10149765.560000001</v>
      </c>
      <c r="X13" s="47"/>
      <c r="Y13" s="47">
        <v>2696201.9</v>
      </c>
      <c r="Z13" s="47"/>
      <c r="AA13" s="45">
        <f t="shared" ref="AA13:AA14" si="5">IFERROR(Y13/W13,0)</f>
        <v>0.26564179084349215</v>
      </c>
      <c r="AB13" s="46">
        <f t="shared" ref="AB13:AB14" si="6">IFERROR(Y13/S13,0)</f>
        <v>1.3436149153927848</v>
      </c>
    </row>
    <row r="14" spans="1:28" ht="72">
      <c r="A14" s="10"/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51" t="s">
        <v>42</v>
      </c>
      <c r="M14" s="48">
        <v>1</v>
      </c>
      <c r="N14" s="48">
        <v>13</v>
      </c>
      <c r="O14" s="49"/>
      <c r="P14" s="50"/>
      <c r="Q14" s="47">
        <v>2667413</v>
      </c>
      <c r="R14" s="47"/>
      <c r="S14" s="47">
        <v>910172.82</v>
      </c>
      <c r="T14" s="47"/>
      <c r="U14" s="45">
        <f t="shared" si="4"/>
        <v>0.34121930874596468</v>
      </c>
      <c r="V14" s="47"/>
      <c r="W14" s="47">
        <v>2271819</v>
      </c>
      <c r="X14" s="47"/>
      <c r="Y14" s="47">
        <v>1101360.96</v>
      </c>
      <c r="Z14" s="47"/>
      <c r="AA14" s="45">
        <f t="shared" si="5"/>
        <v>0.48479256490063688</v>
      </c>
      <c r="AB14" s="46">
        <f t="shared" si="6"/>
        <v>1.2100569647860941</v>
      </c>
    </row>
    <row r="15" spans="1:28" ht="16.5" customHeight="1">
      <c r="A15" s="10"/>
      <c r="B15" s="101" t="s">
        <v>19</v>
      </c>
      <c r="C15" s="102"/>
      <c r="D15" s="102"/>
      <c r="E15" s="102"/>
      <c r="F15" s="102"/>
      <c r="G15" s="102"/>
      <c r="H15" s="102"/>
      <c r="I15" s="102"/>
      <c r="J15" s="102"/>
      <c r="K15" s="102"/>
      <c r="L15" s="51"/>
      <c r="M15" s="48">
        <v>1</v>
      </c>
      <c r="N15" s="48">
        <v>13</v>
      </c>
      <c r="O15" s="49"/>
      <c r="P15" s="50"/>
      <c r="Q15" s="47"/>
      <c r="R15" s="47"/>
      <c r="S15" s="47"/>
      <c r="T15" s="47"/>
      <c r="U15" s="45">
        <f t="shared" si="0"/>
        <v>0</v>
      </c>
      <c r="V15" s="47"/>
      <c r="W15" s="47"/>
      <c r="X15" s="47"/>
      <c r="Y15" s="47"/>
      <c r="Z15" s="47"/>
      <c r="AA15" s="45">
        <f t="shared" si="1"/>
        <v>0</v>
      </c>
      <c r="AB15" s="46">
        <f t="shared" si="2"/>
        <v>0</v>
      </c>
    </row>
    <row r="16" spans="1:28" ht="24">
      <c r="A16" s="10"/>
      <c r="B16" s="86"/>
      <c r="C16" s="87"/>
      <c r="D16" s="87"/>
      <c r="E16" s="87"/>
      <c r="F16" s="87"/>
      <c r="G16" s="87"/>
      <c r="H16" s="87"/>
      <c r="I16" s="87"/>
      <c r="J16" s="87"/>
      <c r="K16" s="87"/>
      <c r="L16" s="71" t="s">
        <v>44</v>
      </c>
      <c r="M16" s="64">
        <v>3</v>
      </c>
      <c r="N16" s="64"/>
      <c r="O16" s="65"/>
      <c r="P16" s="66"/>
      <c r="Q16" s="67">
        <f>Q17</f>
        <v>975508.12</v>
      </c>
      <c r="R16" s="68"/>
      <c r="S16" s="67">
        <f>S17</f>
        <v>316048.24</v>
      </c>
      <c r="T16" s="68"/>
      <c r="U16" s="69">
        <f t="shared" ref="U16:U18" si="7">IFERROR(S16/Q16,0)</f>
        <v>0.3239831975975761</v>
      </c>
      <c r="V16" s="68"/>
      <c r="W16" s="88">
        <f>W17</f>
        <v>939286.9</v>
      </c>
      <c r="X16" s="89"/>
      <c r="Y16" s="88">
        <f>Y17</f>
        <v>327495.17</v>
      </c>
      <c r="Z16" s="68"/>
      <c r="AA16" s="69">
        <f t="shared" ref="AA16:AA18" si="8">IFERROR(Y16/W16,0)</f>
        <v>0.34866361917748451</v>
      </c>
      <c r="AB16" s="72">
        <f t="shared" ref="AB16:AB18" si="9">IFERROR(Y16/S16,0)</f>
        <v>1.0362189329072042</v>
      </c>
    </row>
    <row r="17" spans="1:28" ht="48">
      <c r="A17" s="1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59" t="s">
        <v>45</v>
      </c>
      <c r="M17" s="54">
        <v>3</v>
      </c>
      <c r="N17" s="54">
        <v>9</v>
      </c>
      <c r="O17" s="55"/>
      <c r="P17" s="57"/>
      <c r="Q17" s="52">
        <f>Q18</f>
        <v>975508.12</v>
      </c>
      <c r="R17" s="52">
        <f t="shared" ref="R17:S17" si="10">R18</f>
        <v>0</v>
      </c>
      <c r="S17" s="52">
        <f t="shared" si="10"/>
        <v>316048.24</v>
      </c>
      <c r="T17" s="58"/>
      <c r="U17" s="53">
        <f t="shared" si="7"/>
        <v>0.3239831975975761</v>
      </c>
      <c r="V17" s="58"/>
      <c r="W17" s="90">
        <f>W18</f>
        <v>939286.9</v>
      </c>
      <c r="X17" s="91"/>
      <c r="Y17" s="90">
        <f>Y18</f>
        <v>327495.17</v>
      </c>
      <c r="Z17" s="58"/>
      <c r="AA17" s="53">
        <f t="shared" si="8"/>
        <v>0.34866361917748451</v>
      </c>
      <c r="AB17" s="60">
        <f t="shared" si="9"/>
        <v>1.0362189329072042</v>
      </c>
    </row>
    <row r="18" spans="1:28" ht="72">
      <c r="A18" s="10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51" t="s">
        <v>46</v>
      </c>
      <c r="M18" s="48">
        <v>3</v>
      </c>
      <c r="N18" s="48">
        <v>9</v>
      </c>
      <c r="O18" s="49"/>
      <c r="P18" s="50"/>
      <c r="Q18" s="47">
        <v>975508.12</v>
      </c>
      <c r="R18" s="47"/>
      <c r="S18" s="47">
        <v>316048.24</v>
      </c>
      <c r="T18" s="47"/>
      <c r="U18" s="45">
        <f t="shared" si="7"/>
        <v>0.3239831975975761</v>
      </c>
      <c r="V18" s="47"/>
      <c r="W18" s="47">
        <v>939286.9</v>
      </c>
      <c r="X18" s="47"/>
      <c r="Y18" s="47">
        <v>327495.17</v>
      </c>
      <c r="Z18" s="47"/>
      <c r="AA18" s="45">
        <f t="shared" si="8"/>
        <v>0.34866361917748451</v>
      </c>
      <c r="AB18" s="46">
        <f t="shared" si="9"/>
        <v>1.0362189329072042</v>
      </c>
    </row>
    <row r="19" spans="1:28" ht="21" customHeight="1">
      <c r="A19" s="10"/>
      <c r="B19" s="99">
        <v>4</v>
      </c>
      <c r="C19" s="100"/>
      <c r="D19" s="100"/>
      <c r="E19" s="100"/>
      <c r="F19" s="100"/>
      <c r="G19" s="100"/>
      <c r="H19" s="100"/>
      <c r="I19" s="100"/>
      <c r="J19" s="100"/>
      <c r="K19" s="100"/>
      <c r="L19" s="71" t="s">
        <v>18</v>
      </c>
      <c r="M19" s="64">
        <v>4</v>
      </c>
      <c r="N19" s="64">
        <v>0</v>
      </c>
      <c r="O19" s="65">
        <v>0</v>
      </c>
      <c r="P19" s="66"/>
      <c r="Q19" s="67">
        <f>Q23+Q20</f>
        <v>14246814.539999999</v>
      </c>
      <c r="R19" s="68"/>
      <c r="S19" s="67">
        <f>S23+S20</f>
        <v>1346756</v>
      </c>
      <c r="T19" s="68"/>
      <c r="U19" s="69">
        <f t="shared" si="0"/>
        <v>9.4530324390676046E-2</v>
      </c>
      <c r="V19" s="68"/>
      <c r="W19" s="88">
        <f>W23+W20</f>
        <v>15833356</v>
      </c>
      <c r="X19" s="89"/>
      <c r="Y19" s="88">
        <f>Y23+Y20</f>
        <v>1561366.5</v>
      </c>
      <c r="Z19" s="68"/>
      <c r="AA19" s="69">
        <f t="shared" si="1"/>
        <v>9.8612479881081433E-2</v>
      </c>
      <c r="AB19" s="72">
        <f t="shared" si="2"/>
        <v>1.1593536616877891</v>
      </c>
    </row>
    <row r="20" spans="1:28" s="32" customFormat="1" ht="20.25" customHeight="1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30</v>
      </c>
      <c r="M20" s="54">
        <v>4</v>
      </c>
      <c r="N20" s="54">
        <v>9</v>
      </c>
      <c r="O20" s="55"/>
      <c r="P20" s="57"/>
      <c r="Q20" s="52">
        <f>Q22+Q21</f>
        <v>14241814.539999999</v>
      </c>
      <c r="R20" s="52">
        <f t="shared" ref="R20:S20" si="11">R22+R21</f>
        <v>0</v>
      </c>
      <c r="S20" s="52">
        <f t="shared" si="11"/>
        <v>1346756</v>
      </c>
      <c r="T20" s="58"/>
      <c r="U20" s="53">
        <f t="shared" si="0"/>
        <v>9.4563511989112031E-2</v>
      </c>
      <c r="V20" s="58"/>
      <c r="W20" s="90">
        <f>W21+W22</f>
        <v>15833356</v>
      </c>
      <c r="X20" s="91"/>
      <c r="Y20" s="90">
        <f>Y21+Y22</f>
        <v>1561366.5</v>
      </c>
      <c r="Z20" s="58"/>
      <c r="AA20" s="53">
        <f t="shared" si="1"/>
        <v>9.8612479881081433E-2</v>
      </c>
      <c r="AB20" s="60">
        <f t="shared" si="2"/>
        <v>1.1593536616877891</v>
      </c>
    </row>
    <row r="21" spans="1:28" s="32" customFormat="1" ht="63.7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43</v>
      </c>
      <c r="M21" s="48">
        <v>4</v>
      </c>
      <c r="N21" s="48">
        <v>9</v>
      </c>
      <c r="O21" s="49"/>
      <c r="P21" s="50"/>
      <c r="Q21" s="47">
        <v>14241814.539999999</v>
      </c>
      <c r="R21" s="47"/>
      <c r="S21" s="47">
        <v>1346756</v>
      </c>
      <c r="T21" s="47"/>
      <c r="U21" s="45">
        <f t="shared" ref="U21" si="12">IFERROR(S21/Q21,0)</f>
        <v>9.4563511989112031E-2</v>
      </c>
      <c r="V21" s="47"/>
      <c r="W21" s="47">
        <v>15833356</v>
      </c>
      <c r="X21" s="47"/>
      <c r="Y21" s="47">
        <v>1561366.5</v>
      </c>
      <c r="Z21" s="47"/>
      <c r="AA21" s="45">
        <f t="shared" ref="AA21" si="13">IFERROR(Y21/W21,0)</f>
        <v>9.8612479881081433E-2</v>
      </c>
      <c r="AB21" s="46">
        <f t="shared" ref="AB21" si="14">IFERROR(Y21/S21,0)</f>
        <v>1.1593536616877891</v>
      </c>
    </row>
    <row r="22" spans="1:28" s="32" customFormat="1" ht="72.75" customHeight="1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1" t="s">
        <v>29</v>
      </c>
      <c r="M22" s="48">
        <v>4</v>
      </c>
      <c r="N22" s="48">
        <v>9</v>
      </c>
      <c r="O22" s="49"/>
      <c r="P22" s="50"/>
      <c r="Q22" s="47"/>
      <c r="R22" s="47"/>
      <c r="S22" s="47"/>
      <c r="T22" s="47"/>
      <c r="U22" s="45">
        <f t="shared" si="0"/>
        <v>0</v>
      </c>
      <c r="V22" s="47"/>
      <c r="W22" s="47"/>
      <c r="X22" s="47"/>
      <c r="Y22" s="47"/>
      <c r="Z22" s="47"/>
      <c r="AA22" s="45">
        <f t="shared" si="1"/>
        <v>0</v>
      </c>
      <c r="AB22" s="46">
        <f t="shared" si="2"/>
        <v>0</v>
      </c>
    </row>
    <row r="23" spans="1:28" ht="35.25" customHeight="1">
      <c r="A23" s="10"/>
      <c r="B23" s="101">
        <v>12</v>
      </c>
      <c r="C23" s="102"/>
      <c r="D23" s="102"/>
      <c r="E23" s="102"/>
      <c r="F23" s="102"/>
      <c r="G23" s="102"/>
      <c r="H23" s="102"/>
      <c r="I23" s="102"/>
      <c r="J23" s="102"/>
      <c r="K23" s="102"/>
      <c r="L23" s="59" t="s">
        <v>17</v>
      </c>
      <c r="M23" s="54">
        <v>4</v>
      </c>
      <c r="N23" s="54">
        <v>12</v>
      </c>
      <c r="O23" s="55">
        <v>0</v>
      </c>
      <c r="P23" s="56"/>
      <c r="Q23" s="52">
        <f>Q24</f>
        <v>5000</v>
      </c>
      <c r="R23" s="52"/>
      <c r="S23" s="82">
        <f>S24</f>
        <v>0</v>
      </c>
      <c r="T23" s="52"/>
      <c r="U23" s="53">
        <f t="shared" si="0"/>
        <v>0</v>
      </c>
      <c r="V23" s="52"/>
      <c r="W23" s="90">
        <f>W24</f>
        <v>0</v>
      </c>
      <c r="X23" s="82"/>
      <c r="Y23" s="82">
        <f>Y24</f>
        <v>0</v>
      </c>
      <c r="Z23" s="52"/>
      <c r="AA23" s="53">
        <f t="shared" si="1"/>
        <v>0</v>
      </c>
      <c r="AB23" s="60">
        <f t="shared" si="2"/>
        <v>0</v>
      </c>
    </row>
    <row r="24" spans="1:28" ht="47.25" customHeight="1">
      <c r="A24" s="10"/>
      <c r="B24" s="101" t="s">
        <v>15</v>
      </c>
      <c r="C24" s="102"/>
      <c r="D24" s="102"/>
      <c r="E24" s="102"/>
      <c r="F24" s="102"/>
      <c r="G24" s="102"/>
      <c r="H24" s="102"/>
      <c r="I24" s="102"/>
      <c r="J24" s="102"/>
      <c r="K24" s="102"/>
      <c r="L24" s="51" t="s">
        <v>16</v>
      </c>
      <c r="M24" s="48">
        <v>4</v>
      </c>
      <c r="N24" s="48">
        <v>12</v>
      </c>
      <c r="O24" s="49"/>
      <c r="P24" s="50"/>
      <c r="Q24" s="47">
        <v>5000</v>
      </c>
      <c r="R24" s="47"/>
      <c r="S24" s="47"/>
      <c r="T24" s="47"/>
      <c r="U24" s="45">
        <f t="shared" si="0"/>
        <v>0</v>
      </c>
      <c r="V24" s="47"/>
      <c r="W24" s="47"/>
      <c r="X24" s="47"/>
      <c r="Y24" s="47"/>
      <c r="Z24" s="47"/>
      <c r="AA24" s="45">
        <f t="shared" si="1"/>
        <v>0</v>
      </c>
      <c r="AB24" s="46">
        <f t="shared" si="2"/>
        <v>0</v>
      </c>
    </row>
    <row r="25" spans="1:28" ht="18.75" customHeight="1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71" t="s">
        <v>31</v>
      </c>
      <c r="M25" s="64">
        <v>5</v>
      </c>
      <c r="N25" s="64"/>
      <c r="O25" s="65"/>
      <c r="P25" s="70"/>
      <c r="Q25" s="67">
        <f>Q26</f>
        <v>0</v>
      </c>
      <c r="R25" s="67"/>
      <c r="S25" s="80">
        <f>S26</f>
        <v>0</v>
      </c>
      <c r="T25" s="67"/>
      <c r="U25" s="69">
        <f t="shared" si="0"/>
        <v>0</v>
      </c>
      <c r="V25" s="67"/>
      <c r="W25" s="80">
        <f>W26</f>
        <v>0</v>
      </c>
      <c r="X25" s="80"/>
      <c r="Y25" s="80">
        <f>Y26</f>
        <v>0</v>
      </c>
      <c r="Z25" s="67"/>
      <c r="AA25" s="69">
        <f t="shared" si="1"/>
        <v>0</v>
      </c>
      <c r="AB25" s="72">
        <f t="shared" si="2"/>
        <v>0</v>
      </c>
    </row>
    <row r="26" spans="1:28" ht="17.25" customHeight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9" t="s">
        <v>32</v>
      </c>
      <c r="M26" s="54">
        <v>5</v>
      </c>
      <c r="N26" s="54">
        <v>2</v>
      </c>
      <c r="O26" s="55"/>
      <c r="P26" s="56"/>
      <c r="Q26" s="52">
        <f>Q27</f>
        <v>0</v>
      </c>
      <c r="R26" s="52"/>
      <c r="S26" s="82">
        <f>S27</f>
        <v>0</v>
      </c>
      <c r="T26" s="52"/>
      <c r="U26" s="53">
        <f t="shared" si="0"/>
        <v>0</v>
      </c>
      <c r="V26" s="52"/>
      <c r="W26" s="82">
        <f>W27</f>
        <v>0</v>
      </c>
      <c r="X26" s="82"/>
      <c r="Y26" s="82">
        <f>Y27</f>
        <v>0</v>
      </c>
      <c r="Z26" s="52"/>
      <c r="AA26" s="53">
        <f t="shared" si="1"/>
        <v>0</v>
      </c>
      <c r="AB26" s="60">
        <f t="shared" si="2"/>
        <v>0</v>
      </c>
    </row>
    <row r="27" spans="1:28" ht="62.25" customHeight="1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1" t="s">
        <v>33</v>
      </c>
      <c r="M27" s="48">
        <v>5</v>
      </c>
      <c r="N27" s="48">
        <v>2</v>
      </c>
      <c r="O27" s="49"/>
      <c r="P27" s="50"/>
      <c r="Q27" s="47"/>
      <c r="R27" s="47"/>
      <c r="S27" s="47"/>
      <c r="T27" s="47"/>
      <c r="U27" s="45">
        <f t="shared" si="0"/>
        <v>0</v>
      </c>
      <c r="V27" s="47"/>
      <c r="W27" s="47"/>
      <c r="X27" s="47"/>
      <c r="Y27" s="47"/>
      <c r="Z27" s="47"/>
      <c r="AA27" s="45">
        <f t="shared" si="1"/>
        <v>0</v>
      </c>
      <c r="AB27" s="46">
        <f t="shared" si="2"/>
        <v>0</v>
      </c>
    </row>
    <row r="28" spans="1:28" ht="21" customHeight="1">
      <c r="A28" s="10"/>
      <c r="B28" s="99">
        <v>7</v>
      </c>
      <c r="C28" s="100"/>
      <c r="D28" s="100"/>
      <c r="E28" s="100"/>
      <c r="F28" s="100"/>
      <c r="G28" s="100"/>
      <c r="H28" s="100"/>
      <c r="I28" s="100"/>
      <c r="J28" s="100"/>
      <c r="K28" s="100"/>
      <c r="L28" s="71" t="s">
        <v>14</v>
      </c>
      <c r="M28" s="64">
        <v>7</v>
      </c>
      <c r="N28" s="64">
        <v>0</v>
      </c>
      <c r="O28" s="65">
        <v>0</v>
      </c>
      <c r="P28" s="66"/>
      <c r="Q28" s="88">
        <f>Q29+Q31+Q33+Q37+Q39</f>
        <v>235510732.80000001</v>
      </c>
      <c r="R28" s="68"/>
      <c r="S28" s="88">
        <f>S29+S31+S33+S37+S39</f>
        <v>47028931.82</v>
      </c>
      <c r="T28" s="68"/>
      <c r="U28" s="69">
        <f t="shared" si="0"/>
        <v>0.19968912355233434</v>
      </c>
      <c r="V28" s="68"/>
      <c r="W28" s="88">
        <f>W29+W31+W33+W37+W39</f>
        <v>252128014.13</v>
      </c>
      <c r="X28" s="89"/>
      <c r="Y28" s="88">
        <f>Y29+Y31+Y33+Y37+Y39</f>
        <v>52974958.789999999</v>
      </c>
      <c r="Z28" s="68"/>
      <c r="AA28" s="69">
        <f t="shared" si="1"/>
        <v>0.21011135542711062</v>
      </c>
      <c r="AB28" s="72">
        <f t="shared" si="2"/>
        <v>1.1264333834491076</v>
      </c>
    </row>
    <row r="29" spans="1:28" ht="21.75" customHeight="1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59" t="s">
        <v>34</v>
      </c>
      <c r="M29" s="54">
        <v>7</v>
      </c>
      <c r="N29" s="54">
        <v>1</v>
      </c>
      <c r="O29" s="55"/>
      <c r="P29" s="57"/>
      <c r="Q29" s="52">
        <f>Q30</f>
        <v>41694905.439999998</v>
      </c>
      <c r="R29" s="58"/>
      <c r="S29" s="52">
        <f>S30</f>
        <v>7278330.4900000002</v>
      </c>
      <c r="T29" s="58"/>
      <c r="U29" s="53">
        <f t="shared" si="0"/>
        <v>0.17456162601144876</v>
      </c>
      <c r="V29" s="58"/>
      <c r="W29" s="90">
        <f>W30</f>
        <v>45224132.990000002</v>
      </c>
      <c r="X29" s="91"/>
      <c r="Y29" s="90">
        <f>Y30</f>
        <v>8488087</v>
      </c>
      <c r="Z29" s="58"/>
      <c r="AA29" s="53">
        <f t="shared" si="1"/>
        <v>0.18768932511933159</v>
      </c>
      <c r="AB29" s="60">
        <f t="shared" si="2"/>
        <v>1.1662134622304021</v>
      </c>
    </row>
    <row r="30" spans="1:28" ht="64.5" customHeight="1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1" t="s">
        <v>54</v>
      </c>
      <c r="M30" s="95">
        <v>7</v>
      </c>
      <c r="N30" s="95">
        <v>1</v>
      </c>
      <c r="O30" s="96"/>
      <c r="P30" s="97"/>
      <c r="Q30" s="98">
        <v>41694905.439999998</v>
      </c>
      <c r="R30" s="98"/>
      <c r="S30" s="98">
        <v>7278330.4900000002</v>
      </c>
      <c r="T30" s="98"/>
      <c r="U30" s="45">
        <f t="shared" si="0"/>
        <v>0.17456162601144876</v>
      </c>
      <c r="V30" s="98"/>
      <c r="W30" s="98">
        <v>45224132.990000002</v>
      </c>
      <c r="X30" s="98"/>
      <c r="Y30" s="98">
        <v>8488087</v>
      </c>
      <c r="Z30" s="98"/>
      <c r="AA30" s="45">
        <f t="shared" si="1"/>
        <v>0.18768932511933159</v>
      </c>
      <c r="AB30" s="46">
        <f t="shared" si="2"/>
        <v>1.1662134622304021</v>
      </c>
    </row>
    <row r="31" spans="1:28" ht="18.75" customHeight="1">
      <c r="A31" s="10"/>
      <c r="B31" s="101">
        <v>2</v>
      </c>
      <c r="C31" s="102"/>
      <c r="D31" s="102"/>
      <c r="E31" s="102"/>
      <c r="F31" s="102"/>
      <c r="G31" s="102"/>
      <c r="H31" s="102"/>
      <c r="I31" s="102"/>
      <c r="J31" s="102"/>
      <c r="K31" s="102"/>
      <c r="L31" s="59" t="s">
        <v>13</v>
      </c>
      <c r="M31" s="54">
        <v>7</v>
      </c>
      <c r="N31" s="54">
        <v>2</v>
      </c>
      <c r="O31" s="55">
        <v>0</v>
      </c>
      <c r="P31" s="56"/>
      <c r="Q31" s="52">
        <f>Q32</f>
        <v>178524493</v>
      </c>
      <c r="R31" s="52"/>
      <c r="S31" s="52">
        <f>S32</f>
        <v>37013825.280000001</v>
      </c>
      <c r="T31" s="52"/>
      <c r="U31" s="53">
        <f t="shared" si="0"/>
        <v>0.2073319165230734</v>
      </c>
      <c r="V31" s="52"/>
      <c r="W31" s="90">
        <f>W32</f>
        <v>191502931.44999999</v>
      </c>
      <c r="X31" s="90"/>
      <c r="Y31" s="90">
        <f>Y32</f>
        <v>40491431.859999999</v>
      </c>
      <c r="Z31" s="52"/>
      <c r="AA31" s="53">
        <f t="shared" si="1"/>
        <v>0.21144027171496335</v>
      </c>
      <c r="AB31" s="60">
        <f t="shared" si="2"/>
        <v>1.0939542604335759</v>
      </c>
    </row>
    <row r="32" spans="1:28" ht="64.5" customHeight="1">
      <c r="A32" s="1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51" t="s">
        <v>55</v>
      </c>
      <c r="M32" s="95">
        <v>7</v>
      </c>
      <c r="N32" s="95">
        <v>2</v>
      </c>
      <c r="O32" s="96"/>
      <c r="P32" s="97"/>
      <c r="Q32" s="98">
        <v>178524493</v>
      </c>
      <c r="R32" s="98"/>
      <c r="S32" s="98">
        <v>37013825.280000001</v>
      </c>
      <c r="T32" s="98"/>
      <c r="U32" s="45">
        <f t="shared" si="0"/>
        <v>0.2073319165230734</v>
      </c>
      <c r="V32" s="98"/>
      <c r="W32" s="98">
        <v>191502931.44999999</v>
      </c>
      <c r="X32" s="98"/>
      <c r="Y32" s="98">
        <v>40491431.859999999</v>
      </c>
      <c r="Z32" s="98"/>
      <c r="AA32" s="45">
        <f t="shared" si="1"/>
        <v>0.21144027171496335</v>
      </c>
      <c r="AB32" s="46">
        <f t="shared" si="2"/>
        <v>1.0939542604335759</v>
      </c>
    </row>
    <row r="33" spans="1:28" ht="20.25" customHeight="1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59" t="s">
        <v>35</v>
      </c>
      <c r="M33" s="54">
        <v>7</v>
      </c>
      <c r="N33" s="54">
        <v>3</v>
      </c>
      <c r="O33" s="55"/>
      <c r="P33" s="56"/>
      <c r="Q33" s="52">
        <f>Q34+Q35+Q36</f>
        <v>7701726</v>
      </c>
      <c r="R33" s="52"/>
      <c r="S33" s="52">
        <f>S34+S35+S36</f>
        <v>1389340.01</v>
      </c>
      <c r="T33" s="52"/>
      <c r="U33" s="53">
        <f t="shared" si="0"/>
        <v>0.18039333131300697</v>
      </c>
      <c r="V33" s="52"/>
      <c r="W33" s="90">
        <f>W34+W35+W36</f>
        <v>7970483.0499999998</v>
      </c>
      <c r="X33" s="90"/>
      <c r="Y33" s="90">
        <f>Y34+Y35+Y36</f>
        <v>2569418.2400000002</v>
      </c>
      <c r="Z33" s="52"/>
      <c r="AA33" s="53">
        <f t="shared" si="1"/>
        <v>0.32236669018448011</v>
      </c>
      <c r="AB33" s="60">
        <f t="shared" si="2"/>
        <v>1.849380440717316</v>
      </c>
    </row>
    <row r="34" spans="1:28" ht="70.5" customHeight="1">
      <c r="A34" s="10"/>
      <c r="B34" s="101" t="s">
        <v>12</v>
      </c>
      <c r="C34" s="102"/>
      <c r="D34" s="102"/>
      <c r="E34" s="102"/>
      <c r="F34" s="102"/>
      <c r="G34" s="102"/>
      <c r="H34" s="102"/>
      <c r="I34" s="102"/>
      <c r="J34" s="102"/>
      <c r="K34" s="102"/>
      <c r="L34" s="51" t="s">
        <v>56</v>
      </c>
      <c r="M34" s="48">
        <v>7</v>
      </c>
      <c r="N34" s="48">
        <v>3</v>
      </c>
      <c r="O34" s="49"/>
      <c r="P34" s="50"/>
      <c r="Q34" s="47">
        <v>3139080</v>
      </c>
      <c r="R34" s="47"/>
      <c r="S34" s="47">
        <v>598476.55000000005</v>
      </c>
      <c r="T34" s="47"/>
      <c r="U34" s="45">
        <f t="shared" si="0"/>
        <v>0.19065348764606191</v>
      </c>
      <c r="V34" s="47"/>
      <c r="W34" s="47">
        <v>3941226</v>
      </c>
      <c r="X34" s="47"/>
      <c r="Y34" s="47">
        <v>1102887.99</v>
      </c>
      <c r="Z34" s="47"/>
      <c r="AA34" s="45">
        <f t="shared" si="1"/>
        <v>0.27983373447754584</v>
      </c>
      <c r="AB34" s="46">
        <f t="shared" si="2"/>
        <v>1.8428257381178927</v>
      </c>
    </row>
    <row r="35" spans="1:28" ht="67.5" customHeight="1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51" t="s">
        <v>57</v>
      </c>
      <c r="M35" s="48">
        <v>7</v>
      </c>
      <c r="N35" s="48">
        <v>3</v>
      </c>
      <c r="O35" s="49"/>
      <c r="P35" s="50"/>
      <c r="Q35" s="47">
        <v>100000</v>
      </c>
      <c r="R35" s="47"/>
      <c r="S35" s="47">
        <v>16200</v>
      </c>
      <c r="T35" s="47"/>
      <c r="U35" s="45">
        <f t="shared" si="0"/>
        <v>0.16200000000000001</v>
      </c>
      <c r="V35" s="47"/>
      <c r="W35" s="47">
        <v>135000</v>
      </c>
      <c r="X35" s="47"/>
      <c r="Y35" s="47">
        <v>8295</v>
      </c>
      <c r="Z35" s="47"/>
      <c r="AA35" s="45">
        <f t="shared" si="1"/>
        <v>6.1444444444444447E-2</v>
      </c>
      <c r="AB35" s="46">
        <f t="shared" si="2"/>
        <v>0.51203703703703707</v>
      </c>
    </row>
    <row r="36" spans="1:28" ht="58.5" customHeight="1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1" t="s">
        <v>58</v>
      </c>
      <c r="M36" s="48">
        <v>7</v>
      </c>
      <c r="N36" s="48">
        <v>3</v>
      </c>
      <c r="O36" s="49"/>
      <c r="P36" s="50"/>
      <c r="Q36" s="47">
        <v>4462646</v>
      </c>
      <c r="R36" s="47"/>
      <c r="S36" s="47">
        <v>774663.46</v>
      </c>
      <c r="T36" s="47"/>
      <c r="U36" s="45">
        <f t="shared" si="0"/>
        <v>0.17358837335517985</v>
      </c>
      <c r="V36" s="47"/>
      <c r="W36" s="47">
        <v>3894257.05</v>
      </c>
      <c r="X36" s="47"/>
      <c r="Y36" s="47">
        <v>1458235.25</v>
      </c>
      <c r="Z36" s="47"/>
      <c r="AA36" s="45">
        <f t="shared" si="1"/>
        <v>0.37445788279435743</v>
      </c>
      <c r="AB36" s="46">
        <f t="shared" si="2"/>
        <v>1.8824112989658761</v>
      </c>
    </row>
    <row r="37" spans="1:28" ht="28.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9" t="s">
        <v>11</v>
      </c>
      <c r="M37" s="54">
        <v>7</v>
      </c>
      <c r="N37" s="54">
        <v>7</v>
      </c>
      <c r="O37" s="61"/>
      <c r="P37" s="62"/>
      <c r="Q37" s="52">
        <f>Q38</f>
        <v>1576828</v>
      </c>
      <c r="R37" s="52"/>
      <c r="S37" s="82">
        <f>S38</f>
        <v>0</v>
      </c>
      <c r="T37" s="52"/>
      <c r="U37" s="53">
        <f t="shared" si="0"/>
        <v>0</v>
      </c>
      <c r="V37" s="52"/>
      <c r="W37" s="90">
        <f>W38</f>
        <v>1626000.2</v>
      </c>
      <c r="X37" s="82"/>
      <c r="Y37" s="82">
        <f>Y38</f>
        <v>0</v>
      </c>
      <c r="Z37" s="52"/>
      <c r="AA37" s="53">
        <f t="shared" si="1"/>
        <v>0</v>
      </c>
      <c r="AB37" s="60">
        <f t="shared" si="2"/>
        <v>0</v>
      </c>
    </row>
    <row r="38" spans="1:28" ht="58.5" customHeight="1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1" t="s">
        <v>59</v>
      </c>
      <c r="M38" s="48">
        <v>7</v>
      </c>
      <c r="N38" s="48">
        <v>7</v>
      </c>
      <c r="O38" s="49"/>
      <c r="P38" s="50"/>
      <c r="Q38" s="47">
        <v>1576828</v>
      </c>
      <c r="R38" s="47"/>
      <c r="S38" s="47"/>
      <c r="T38" s="47"/>
      <c r="U38" s="45">
        <f t="shared" si="0"/>
        <v>0</v>
      </c>
      <c r="V38" s="47"/>
      <c r="W38" s="47">
        <v>1626000.2</v>
      </c>
      <c r="X38" s="47"/>
      <c r="Y38" s="47"/>
      <c r="Z38" s="47"/>
      <c r="AA38" s="45">
        <f t="shared" si="1"/>
        <v>0</v>
      </c>
      <c r="AB38" s="46">
        <f t="shared" si="2"/>
        <v>0</v>
      </c>
    </row>
    <row r="39" spans="1:28" ht="15.75" customHeight="1">
      <c r="A39" s="10"/>
      <c r="B39" s="86"/>
      <c r="C39" s="87"/>
      <c r="D39" s="87"/>
      <c r="E39" s="87"/>
      <c r="F39" s="87"/>
      <c r="G39" s="87"/>
      <c r="H39" s="87"/>
      <c r="I39" s="87"/>
      <c r="J39" s="87"/>
      <c r="K39" s="87"/>
      <c r="L39" s="59" t="s">
        <v>48</v>
      </c>
      <c r="M39" s="54">
        <v>7</v>
      </c>
      <c r="N39" s="54">
        <v>9</v>
      </c>
      <c r="O39" s="61"/>
      <c r="P39" s="62"/>
      <c r="Q39" s="90">
        <f>Q40+Q41</f>
        <v>6012780.3599999994</v>
      </c>
      <c r="R39" s="90"/>
      <c r="S39" s="90">
        <f>S40+S41</f>
        <v>1347436.04</v>
      </c>
      <c r="T39" s="52"/>
      <c r="U39" s="53"/>
      <c r="V39" s="52"/>
      <c r="W39" s="90">
        <f>W40+W41</f>
        <v>5804466.4400000004</v>
      </c>
      <c r="X39" s="90"/>
      <c r="Y39" s="90">
        <f>Y40+Y41</f>
        <v>1426021.69</v>
      </c>
      <c r="Z39" s="52"/>
      <c r="AA39" s="53">
        <f t="shared" ref="AA39" si="15">IFERROR(Y39/W39,0)</f>
        <v>0.2456766189865334</v>
      </c>
      <c r="AB39" s="60">
        <f t="shared" ref="AB39" si="16">IFERROR(Y39/S39,0)</f>
        <v>1.0583223601470537</v>
      </c>
    </row>
    <row r="40" spans="1:28" ht="72">
      <c r="A40" s="10"/>
      <c r="B40" s="86"/>
      <c r="C40" s="87"/>
      <c r="D40" s="87"/>
      <c r="E40" s="87"/>
      <c r="F40" s="87"/>
      <c r="G40" s="87"/>
      <c r="H40" s="87"/>
      <c r="I40" s="87"/>
      <c r="J40" s="87"/>
      <c r="K40" s="87"/>
      <c r="L40" s="51" t="s">
        <v>47</v>
      </c>
      <c r="M40" s="48">
        <v>7</v>
      </c>
      <c r="N40" s="48">
        <v>9</v>
      </c>
      <c r="O40" s="49"/>
      <c r="P40" s="50"/>
      <c r="Q40" s="47">
        <v>4230321.8</v>
      </c>
      <c r="R40" s="47"/>
      <c r="S40" s="47">
        <v>1015498.25</v>
      </c>
      <c r="T40" s="47"/>
      <c r="U40" s="45">
        <f t="shared" ref="U40:U41" si="17">IFERROR(S40/Q40,0)</f>
        <v>0.24005224614354398</v>
      </c>
      <c r="V40" s="47"/>
      <c r="W40" s="47">
        <v>4242643.6100000003</v>
      </c>
      <c r="X40" s="47"/>
      <c r="Y40" s="47">
        <v>1050265.83</v>
      </c>
      <c r="Z40" s="47"/>
      <c r="AA40" s="45">
        <f t="shared" ref="AA40:AA41" si="18">IFERROR(Y40/W40,0)</f>
        <v>0.24754985960274895</v>
      </c>
      <c r="AB40" s="46">
        <f t="shared" ref="AB40:AB41" si="19">IFERROR(Y40/S40,0)</f>
        <v>1.0342369669273188</v>
      </c>
    </row>
    <row r="41" spans="1:28" ht="60">
      <c r="A41" s="10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51" t="s">
        <v>49</v>
      </c>
      <c r="M41" s="48">
        <v>7</v>
      </c>
      <c r="N41" s="48">
        <v>9</v>
      </c>
      <c r="O41" s="49"/>
      <c r="P41" s="50"/>
      <c r="Q41" s="47">
        <v>1782458.56</v>
      </c>
      <c r="R41" s="47"/>
      <c r="S41" s="47">
        <v>331937.78999999998</v>
      </c>
      <c r="T41" s="47"/>
      <c r="U41" s="45">
        <f t="shared" si="17"/>
        <v>0.18622468844380874</v>
      </c>
      <c r="V41" s="47"/>
      <c r="W41" s="47">
        <v>1561822.83</v>
      </c>
      <c r="X41" s="47"/>
      <c r="Y41" s="47">
        <v>375755.86</v>
      </c>
      <c r="Z41" s="47"/>
      <c r="AA41" s="45">
        <f t="shared" si="18"/>
        <v>0.24058801855265488</v>
      </c>
      <c r="AB41" s="46">
        <f t="shared" si="19"/>
        <v>1.1320068739386377</v>
      </c>
    </row>
    <row r="42" spans="1:28" ht="24" customHeight="1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71" t="s">
        <v>36</v>
      </c>
      <c r="M42" s="64">
        <v>8</v>
      </c>
      <c r="N42" s="64"/>
      <c r="O42" s="65"/>
      <c r="P42" s="70"/>
      <c r="Q42" s="67">
        <f>Q43+Q46</f>
        <v>27835341</v>
      </c>
      <c r="R42" s="67"/>
      <c r="S42" s="67">
        <f>S43+S46</f>
        <v>6961871.6299999999</v>
      </c>
      <c r="T42" s="67"/>
      <c r="U42" s="69">
        <f t="shared" si="0"/>
        <v>0.25010908362861445</v>
      </c>
      <c r="V42" s="67"/>
      <c r="W42" s="88">
        <f>W43+W46</f>
        <v>37244818.590000004</v>
      </c>
      <c r="X42" s="88"/>
      <c r="Y42" s="88">
        <f>Y43+Y46</f>
        <v>8329578.7800000003</v>
      </c>
      <c r="Z42" s="67"/>
      <c r="AA42" s="69">
        <f t="shared" si="1"/>
        <v>0.22364396163917521</v>
      </c>
      <c r="AB42" s="72">
        <f t="shared" si="2"/>
        <v>1.1964568183225752</v>
      </c>
    </row>
    <row r="43" spans="1:28" ht="20.25" customHeight="1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59" t="s">
        <v>37</v>
      </c>
      <c r="M43" s="54">
        <v>8</v>
      </c>
      <c r="N43" s="54">
        <v>1</v>
      </c>
      <c r="O43" s="55"/>
      <c r="P43" s="56"/>
      <c r="Q43" s="52">
        <f>Q44+Q45</f>
        <v>26627678</v>
      </c>
      <c r="R43" s="52"/>
      <c r="S43" s="52">
        <f>S44+S45</f>
        <v>6727186.5199999996</v>
      </c>
      <c r="T43" s="52"/>
      <c r="U43" s="53">
        <f t="shared" si="0"/>
        <v>0.25263887147801622</v>
      </c>
      <c r="V43" s="52"/>
      <c r="W43" s="90">
        <f>W44+W45</f>
        <v>36015652.590000004</v>
      </c>
      <c r="X43" s="90"/>
      <c r="Y43" s="90">
        <f>Y44+Y45</f>
        <v>7973434.6600000001</v>
      </c>
      <c r="Z43" s="52"/>
      <c r="AA43" s="53">
        <f t="shared" si="1"/>
        <v>0.22138803788366951</v>
      </c>
      <c r="AB43" s="60">
        <f t="shared" si="2"/>
        <v>1.1852554758657117</v>
      </c>
    </row>
    <row r="44" spans="1:28" ht="57" customHeight="1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1" t="s">
        <v>60</v>
      </c>
      <c r="M44" s="48">
        <v>8</v>
      </c>
      <c r="N44" s="48">
        <v>1</v>
      </c>
      <c r="O44" s="49"/>
      <c r="P44" s="50"/>
      <c r="Q44" s="47">
        <v>7146727</v>
      </c>
      <c r="R44" s="47"/>
      <c r="S44" s="47">
        <v>2343316.9300000002</v>
      </c>
      <c r="T44" s="47"/>
      <c r="U44" s="45">
        <f t="shared" si="0"/>
        <v>0.32788672772865118</v>
      </c>
      <c r="V44" s="47"/>
      <c r="W44" s="47">
        <v>8843545.8900000006</v>
      </c>
      <c r="X44" s="47"/>
      <c r="Y44" s="47">
        <v>2038672.4</v>
      </c>
      <c r="Z44" s="47"/>
      <c r="AA44" s="45">
        <f t="shared" si="1"/>
        <v>0.23052658123313022</v>
      </c>
      <c r="AB44" s="46">
        <f t="shared" si="2"/>
        <v>0.86999431186629961</v>
      </c>
    </row>
    <row r="45" spans="1:28" ht="59.25" customHeight="1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1" t="s">
        <v>61</v>
      </c>
      <c r="M45" s="48">
        <v>8</v>
      </c>
      <c r="N45" s="48">
        <v>1</v>
      </c>
      <c r="O45" s="49"/>
      <c r="P45" s="50"/>
      <c r="Q45" s="47">
        <v>19480951</v>
      </c>
      <c r="R45" s="47"/>
      <c r="S45" s="47">
        <v>4383869.59</v>
      </c>
      <c r="T45" s="47"/>
      <c r="U45" s="45">
        <f t="shared" si="0"/>
        <v>0.22503365415784884</v>
      </c>
      <c r="V45" s="47"/>
      <c r="W45" s="47">
        <v>27172106.699999999</v>
      </c>
      <c r="X45" s="47"/>
      <c r="Y45" s="47">
        <v>5934762.2599999998</v>
      </c>
      <c r="Z45" s="47"/>
      <c r="AA45" s="45">
        <f t="shared" si="1"/>
        <v>0.21841376988262745</v>
      </c>
      <c r="AB45" s="46">
        <f t="shared" si="2"/>
        <v>1.3537725377455856</v>
      </c>
    </row>
    <row r="46" spans="1:28" ht="24">
      <c r="A46" s="10"/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59" t="s">
        <v>50</v>
      </c>
      <c r="M46" s="54">
        <v>8</v>
      </c>
      <c r="N46" s="54">
        <v>4</v>
      </c>
      <c r="O46" s="55"/>
      <c r="P46" s="56"/>
      <c r="Q46" s="90">
        <f>Q47</f>
        <v>1207663</v>
      </c>
      <c r="R46" s="90"/>
      <c r="S46" s="90">
        <f>S47</f>
        <v>234685.11</v>
      </c>
      <c r="T46" s="52"/>
      <c r="U46" s="53">
        <f t="shared" si="0"/>
        <v>0.1943299662240211</v>
      </c>
      <c r="V46" s="52"/>
      <c r="W46" s="90">
        <f>W47</f>
        <v>1229166</v>
      </c>
      <c r="X46" s="90"/>
      <c r="Y46" s="90">
        <f>Y47</f>
        <v>356144.12</v>
      </c>
      <c r="Z46" s="52"/>
      <c r="AA46" s="53">
        <f t="shared" ref="AA46" si="20">IFERROR(Y46/W46,0)</f>
        <v>0.28974452596313272</v>
      </c>
      <c r="AB46" s="60">
        <f t="shared" ref="AB46" si="21">IFERROR(Y46/S46,0)</f>
        <v>1.5175403330871737</v>
      </c>
    </row>
    <row r="47" spans="1:28" ht="72">
      <c r="A47" s="10"/>
      <c r="B47" s="86"/>
      <c r="C47" s="87"/>
      <c r="D47" s="87"/>
      <c r="E47" s="87"/>
      <c r="F47" s="87"/>
      <c r="G47" s="87"/>
      <c r="H47" s="87"/>
      <c r="I47" s="87"/>
      <c r="J47" s="87"/>
      <c r="K47" s="87"/>
      <c r="L47" s="51" t="s">
        <v>51</v>
      </c>
      <c r="M47" s="48">
        <v>8</v>
      </c>
      <c r="N47" s="48">
        <v>4</v>
      </c>
      <c r="O47" s="49"/>
      <c r="P47" s="50"/>
      <c r="Q47" s="47">
        <v>1207663</v>
      </c>
      <c r="R47" s="47"/>
      <c r="S47" s="47">
        <v>234685.11</v>
      </c>
      <c r="T47" s="47"/>
      <c r="U47" s="45">
        <f t="shared" ref="U47" si="22">IFERROR(S47/Q47,0)</f>
        <v>0.1943299662240211</v>
      </c>
      <c r="V47" s="47"/>
      <c r="W47" s="47">
        <v>1229166</v>
      </c>
      <c r="X47" s="47"/>
      <c r="Y47" s="47">
        <v>356144.12</v>
      </c>
      <c r="Z47" s="47"/>
      <c r="AA47" s="45">
        <f t="shared" ref="AA47" si="23">IFERROR(Y47/W47,0)</f>
        <v>0.28974452596313272</v>
      </c>
      <c r="AB47" s="46">
        <f t="shared" ref="AB47" si="24">IFERROR(Y47/S47,0)</f>
        <v>1.5175403330871737</v>
      </c>
    </row>
    <row r="48" spans="1:28" ht="22.5" customHeight="1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1" t="s">
        <v>10</v>
      </c>
      <c r="M48" s="64">
        <v>10</v>
      </c>
      <c r="N48" s="64">
        <v>0</v>
      </c>
      <c r="O48" s="65">
        <v>0</v>
      </c>
      <c r="P48" s="66"/>
      <c r="Q48" s="67">
        <f>Q49</f>
        <v>3000</v>
      </c>
      <c r="R48" s="68"/>
      <c r="S48" s="80">
        <f>S49</f>
        <v>0</v>
      </c>
      <c r="T48" s="68"/>
      <c r="U48" s="69">
        <f t="shared" si="0"/>
        <v>0</v>
      </c>
      <c r="V48" s="68"/>
      <c r="W48" s="88">
        <f>W49</f>
        <v>409500</v>
      </c>
      <c r="X48" s="81"/>
      <c r="Y48" s="80">
        <f>Y49</f>
        <v>0</v>
      </c>
      <c r="Z48" s="68"/>
      <c r="AA48" s="69">
        <f t="shared" si="1"/>
        <v>0</v>
      </c>
      <c r="AB48" s="72">
        <f t="shared" si="2"/>
        <v>0</v>
      </c>
    </row>
    <row r="49" spans="1:28" ht="19.5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59" t="s">
        <v>9</v>
      </c>
      <c r="M49" s="54">
        <v>10</v>
      </c>
      <c r="N49" s="54">
        <v>3</v>
      </c>
      <c r="O49" s="55"/>
      <c r="P49" s="56"/>
      <c r="Q49" s="52">
        <f>Q50</f>
        <v>3000</v>
      </c>
      <c r="R49" s="52"/>
      <c r="S49" s="82">
        <f>S50</f>
        <v>0</v>
      </c>
      <c r="T49" s="52"/>
      <c r="U49" s="53">
        <f t="shared" si="0"/>
        <v>0</v>
      </c>
      <c r="V49" s="52"/>
      <c r="W49" s="90">
        <f>W50</f>
        <v>409500</v>
      </c>
      <c r="X49" s="90"/>
      <c r="Y49" s="90">
        <f>Y50</f>
        <v>0</v>
      </c>
      <c r="Z49" s="52"/>
      <c r="AA49" s="53">
        <f t="shared" si="1"/>
        <v>0</v>
      </c>
      <c r="AB49" s="60">
        <f t="shared" si="2"/>
        <v>0</v>
      </c>
    </row>
    <row r="50" spans="1:28" ht="57" customHeight="1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1" t="s">
        <v>8</v>
      </c>
      <c r="M50" s="48">
        <v>10</v>
      </c>
      <c r="N50" s="48">
        <v>3</v>
      </c>
      <c r="O50" s="49"/>
      <c r="P50" s="50"/>
      <c r="Q50" s="47">
        <v>3000</v>
      </c>
      <c r="R50" s="47"/>
      <c r="S50" s="47"/>
      <c r="T50" s="47"/>
      <c r="U50" s="45">
        <f t="shared" si="0"/>
        <v>0</v>
      </c>
      <c r="V50" s="47"/>
      <c r="W50" s="47">
        <v>409500</v>
      </c>
      <c r="X50" s="47"/>
      <c r="Y50" s="47"/>
      <c r="Z50" s="47"/>
      <c r="AA50" s="45">
        <f t="shared" si="1"/>
        <v>0</v>
      </c>
      <c r="AB50" s="46">
        <f t="shared" si="2"/>
        <v>0</v>
      </c>
    </row>
    <row r="51" spans="1:28" ht="32.25" customHeight="1">
      <c r="A51" s="10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71" t="s">
        <v>38</v>
      </c>
      <c r="M51" s="64">
        <v>11</v>
      </c>
      <c r="N51" s="64"/>
      <c r="O51" s="65"/>
      <c r="P51" s="70"/>
      <c r="Q51" s="67">
        <f>Q52</f>
        <v>5051973.92</v>
      </c>
      <c r="R51" s="67"/>
      <c r="S51" s="67">
        <f>S52</f>
        <v>1172447.48</v>
      </c>
      <c r="T51" s="67"/>
      <c r="U51" s="69">
        <f t="shared" si="0"/>
        <v>0.23207710462606665</v>
      </c>
      <c r="V51" s="67"/>
      <c r="W51" s="88">
        <f>W52</f>
        <v>5009305.24</v>
      </c>
      <c r="X51" s="88"/>
      <c r="Y51" s="88">
        <f>Y52</f>
        <v>1848529.45</v>
      </c>
      <c r="Z51" s="67"/>
      <c r="AA51" s="69">
        <f t="shared" si="1"/>
        <v>0.36901912769044992</v>
      </c>
      <c r="AB51" s="72">
        <f t="shared" si="2"/>
        <v>1.5766415822736894</v>
      </c>
    </row>
    <row r="52" spans="1:28" ht="16.5" customHeight="1">
      <c r="A52" s="10"/>
      <c r="B52" s="101">
        <v>7</v>
      </c>
      <c r="C52" s="102"/>
      <c r="D52" s="102"/>
      <c r="E52" s="102"/>
      <c r="F52" s="102"/>
      <c r="G52" s="102"/>
      <c r="H52" s="102"/>
      <c r="I52" s="102"/>
      <c r="J52" s="102"/>
      <c r="K52" s="102"/>
      <c r="L52" s="59" t="s">
        <v>39</v>
      </c>
      <c r="M52" s="54">
        <v>11</v>
      </c>
      <c r="N52" s="54">
        <v>1</v>
      </c>
      <c r="O52" s="55"/>
      <c r="P52" s="56"/>
      <c r="Q52" s="52">
        <f>Q53+Q54+Q55</f>
        <v>5051973.92</v>
      </c>
      <c r="R52" s="52"/>
      <c r="S52" s="52">
        <f>S53+S54+S55</f>
        <v>1172447.48</v>
      </c>
      <c r="T52" s="52"/>
      <c r="U52" s="53">
        <f t="shared" si="0"/>
        <v>0.23207710462606665</v>
      </c>
      <c r="V52" s="52"/>
      <c r="W52" s="52">
        <f>W53+W54+W55</f>
        <v>5009305.24</v>
      </c>
      <c r="X52" s="82"/>
      <c r="Y52" s="52">
        <f>Y53+Y54+Y55</f>
        <v>1848529.45</v>
      </c>
      <c r="Z52" s="52"/>
      <c r="AA52" s="53">
        <f t="shared" si="1"/>
        <v>0.36901912769044992</v>
      </c>
      <c r="AB52" s="93">
        <f t="shared" si="2"/>
        <v>1.5766415822736894</v>
      </c>
    </row>
    <row r="53" spans="1:28" ht="48">
      <c r="A53" s="10"/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51" t="s">
        <v>62</v>
      </c>
      <c r="M53" s="48">
        <v>11</v>
      </c>
      <c r="N53" s="48">
        <v>1</v>
      </c>
      <c r="O53" s="49"/>
      <c r="P53" s="50"/>
      <c r="Q53" s="47">
        <v>4963473.92</v>
      </c>
      <c r="R53" s="47"/>
      <c r="S53" s="47">
        <v>1172447.48</v>
      </c>
      <c r="T53" s="47"/>
      <c r="U53" s="45">
        <f t="shared" ref="U53" si="25">IFERROR(S53/Q53,0)</f>
        <v>0.23621509831565712</v>
      </c>
      <c r="V53" s="47"/>
      <c r="W53" s="47">
        <v>4955805.24</v>
      </c>
      <c r="X53" s="47"/>
      <c r="Y53" s="47">
        <v>1848529.45</v>
      </c>
      <c r="Z53" s="47"/>
      <c r="AA53" s="45">
        <f t="shared" ref="AA53" si="26">IFERROR(Y53/W53,0)</f>
        <v>0.37300284423606606</v>
      </c>
      <c r="AB53" s="46">
        <f t="shared" ref="AB53" si="27">IFERROR(Y53/S53,0)</f>
        <v>1.5766415822736894</v>
      </c>
    </row>
    <row r="54" spans="1:28" ht="36">
      <c r="A54" s="10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51" t="s">
        <v>52</v>
      </c>
      <c r="M54" s="48">
        <v>11</v>
      </c>
      <c r="N54" s="48">
        <v>1</v>
      </c>
      <c r="O54" s="49"/>
      <c r="P54" s="50"/>
      <c r="Q54" s="47">
        <v>39000</v>
      </c>
      <c r="R54" s="47"/>
      <c r="S54" s="47"/>
      <c r="T54" s="47"/>
      <c r="U54" s="45">
        <f t="shared" ref="U54" si="28">IFERROR(S54/Q54,0)</f>
        <v>0</v>
      </c>
      <c r="V54" s="47"/>
      <c r="W54" s="47"/>
      <c r="X54" s="47"/>
      <c r="Y54" s="47"/>
      <c r="Z54" s="47"/>
      <c r="AA54" s="45">
        <f t="shared" ref="AA54" si="29">IFERROR(Y54/W54,0)</f>
        <v>0</v>
      </c>
      <c r="AB54" s="46">
        <f t="shared" ref="AB54" si="30">IFERROR(Y54/S54,0)</f>
        <v>0</v>
      </c>
    </row>
    <row r="55" spans="1:28" ht="24">
      <c r="A55" s="10"/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51" t="s">
        <v>53</v>
      </c>
      <c r="M55" s="48">
        <v>11</v>
      </c>
      <c r="N55" s="48">
        <v>1</v>
      </c>
      <c r="O55" s="49"/>
      <c r="P55" s="50"/>
      <c r="Q55" s="47">
        <v>49500</v>
      </c>
      <c r="R55" s="47"/>
      <c r="S55" s="47"/>
      <c r="T55" s="47"/>
      <c r="U55" s="45">
        <f t="shared" ref="U55" si="31">IFERROR(S55/Q55,0)</f>
        <v>0</v>
      </c>
      <c r="V55" s="47"/>
      <c r="W55" s="47">
        <v>53500</v>
      </c>
      <c r="X55" s="47"/>
      <c r="Y55" s="47"/>
      <c r="Z55" s="47"/>
      <c r="AA55" s="45">
        <f t="shared" ref="AA55" si="32">IFERROR(Y55/W55,0)</f>
        <v>0</v>
      </c>
      <c r="AB55" s="46">
        <f t="shared" ref="AB55" si="33">IFERROR(Y55/S55,0)</f>
        <v>0</v>
      </c>
    </row>
    <row r="56" spans="1:28" ht="24" customHeight="1" thickBot="1">
      <c r="A56" s="10"/>
      <c r="B56" s="106">
        <v>10</v>
      </c>
      <c r="C56" s="107"/>
      <c r="D56" s="107"/>
      <c r="E56" s="107"/>
      <c r="F56" s="107"/>
      <c r="G56" s="107"/>
      <c r="H56" s="107"/>
      <c r="I56" s="107"/>
      <c r="J56" s="107"/>
      <c r="K56" s="107"/>
      <c r="L56" s="108" t="s">
        <v>6</v>
      </c>
      <c r="M56" s="109"/>
      <c r="N56" s="109"/>
      <c r="O56" s="109"/>
      <c r="P56" s="73"/>
      <c r="Q56" s="74">
        <f>Q11+Q19+Q25+Q28+Q42+Q48+Q51</f>
        <v>293436567.50000006</v>
      </c>
      <c r="R56" s="73"/>
      <c r="S56" s="74">
        <f>S11+S19+S25+S28+S42+S48+S51</f>
        <v>59426857.310000002</v>
      </c>
      <c r="T56" s="75"/>
      <c r="U56" s="63">
        <f t="shared" si="0"/>
        <v>0.20252028510386658</v>
      </c>
      <c r="V56" s="75"/>
      <c r="W56" s="94">
        <f>W11+W19+W25+W28+W42+W48+W51</f>
        <v>323046578.51999998</v>
      </c>
      <c r="X56" s="94"/>
      <c r="Y56" s="94">
        <f>Y11+Y19+Y25+Y28+Y42+Y48+Y51</f>
        <v>68511996.379999995</v>
      </c>
      <c r="Z56" s="75"/>
      <c r="AA56" s="63">
        <f t="shared" si="1"/>
        <v>0.2120808605801667</v>
      </c>
      <c r="AB56" s="92">
        <f t="shared" si="2"/>
        <v>1.1528793458251947</v>
      </c>
    </row>
    <row r="57" spans="1:28" ht="12.75" customHeight="1">
      <c r="A57" s="17"/>
      <c r="B57" s="105">
        <v>3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9"/>
      <c r="M57" s="19"/>
      <c r="N57" s="19"/>
      <c r="O57" s="19"/>
      <c r="P57" s="18"/>
      <c r="Q57" s="20"/>
      <c r="R57" s="21"/>
      <c r="S57" s="22"/>
      <c r="T57" s="22"/>
      <c r="U57" s="23"/>
      <c r="V57" s="22"/>
      <c r="W57" s="22"/>
      <c r="X57" s="22"/>
      <c r="Y57" s="22"/>
      <c r="Z57" s="22"/>
      <c r="AA57" s="23"/>
      <c r="AB57" s="24"/>
    </row>
    <row r="58" spans="1:28" ht="38.25" customHeight="1">
      <c r="B58" s="105" t="s">
        <v>7</v>
      </c>
      <c r="C58" s="105"/>
      <c r="D58" s="105"/>
      <c r="E58" s="105"/>
      <c r="F58" s="105"/>
      <c r="G58" s="105"/>
      <c r="H58" s="105"/>
      <c r="I58" s="105"/>
      <c r="J58" s="105"/>
      <c r="K58" s="105"/>
      <c r="L58" s="3" t="s">
        <v>4</v>
      </c>
      <c r="M58" s="3"/>
      <c r="N58" s="3"/>
      <c r="O58" s="3"/>
      <c r="P58" s="3"/>
      <c r="Q58" s="3"/>
      <c r="R58" s="2"/>
      <c r="S58" s="3"/>
      <c r="T58" s="2"/>
      <c r="U58" s="7" t="s">
        <v>3</v>
      </c>
      <c r="V58" s="7" t="s">
        <v>3</v>
      </c>
      <c r="W58" s="3"/>
      <c r="X58" s="2"/>
      <c r="Y58" s="3"/>
      <c r="Z58" s="3"/>
      <c r="AA58" s="2"/>
      <c r="AB58" s="2"/>
    </row>
    <row r="59" spans="1:28" ht="12.75" customHeight="1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76"/>
      <c r="M59" s="3"/>
      <c r="N59" s="3"/>
      <c r="O59" s="3"/>
      <c r="P59" s="6"/>
      <c r="Q59" s="6"/>
      <c r="R59" s="5" t="s">
        <v>2</v>
      </c>
      <c r="S59" s="3"/>
      <c r="T59" s="2"/>
      <c r="U59" s="5" t="s">
        <v>1</v>
      </c>
      <c r="V59" s="4" t="s">
        <v>1</v>
      </c>
      <c r="W59" s="3"/>
      <c r="X59" s="2"/>
      <c r="Y59" s="3"/>
      <c r="Z59" s="3"/>
      <c r="AA59" s="2"/>
      <c r="AB59" s="2"/>
    </row>
    <row r="60" spans="1:28" ht="12.75" customHeigh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2"/>
      <c r="AB60" s="2"/>
    </row>
    <row r="61" spans="1:28" ht="12.75" customHeight="1">
      <c r="B61" s="3"/>
      <c r="C61" s="3"/>
      <c r="D61" s="3"/>
      <c r="E61" s="3"/>
      <c r="F61" s="3"/>
      <c r="G61" s="3"/>
      <c r="H61" s="3"/>
      <c r="I61" s="3"/>
      <c r="J61" s="3"/>
      <c r="K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8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8" ht="12.75" customHeight="1">
      <c r="A64" s="2" t="s"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  <c r="W64" s="83"/>
    </row>
  </sheetData>
  <mergeCells count="29">
    <mergeCell ref="L56:O56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58:K58"/>
    <mergeCell ref="B57:K57"/>
    <mergeCell ref="B56:K56"/>
    <mergeCell ref="B52:K52"/>
    <mergeCell ref="B34:K34"/>
    <mergeCell ref="B19:K19"/>
    <mergeCell ref="B15:K15"/>
    <mergeCell ref="B12:K12"/>
    <mergeCell ref="B11:K11"/>
    <mergeCell ref="B31:K31"/>
    <mergeCell ref="B28:K28"/>
    <mergeCell ref="B24:K24"/>
    <mergeCell ref="B23:K23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Admin</cp:lastModifiedBy>
  <cp:lastPrinted>2018-04-04T05:22:35Z</cp:lastPrinted>
  <dcterms:created xsi:type="dcterms:W3CDTF">2016-09-30T09:36:25Z</dcterms:created>
  <dcterms:modified xsi:type="dcterms:W3CDTF">2019-04-14T04:25:47Z</dcterms:modified>
</cp:coreProperties>
</file>