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45621"/>
</workbook>
</file>

<file path=xl/calcChain.xml><?xml version="1.0" encoding="utf-8"?>
<calcChain xmlns="http://schemas.openxmlformats.org/spreadsheetml/2006/main">
  <c r="U27" i="2" l="1"/>
  <c r="Y26" i="2"/>
  <c r="W26" i="2"/>
  <c r="S26" i="2"/>
  <c r="Q26" i="2"/>
  <c r="AB16" i="2" l="1"/>
  <c r="AA16" i="2"/>
  <c r="Y15" i="2"/>
  <c r="W15" i="2"/>
  <c r="S15" i="2"/>
  <c r="Q15" i="2"/>
  <c r="Y43" i="2" l="1"/>
  <c r="W43" i="2"/>
  <c r="W42" i="2" s="1"/>
  <c r="S43" i="2"/>
  <c r="AB43" i="2" s="1"/>
  <c r="Q43" i="2"/>
  <c r="Q42" i="2" s="1"/>
  <c r="Y36" i="2"/>
  <c r="W36" i="2"/>
  <c r="W35" i="2" s="1"/>
  <c r="S36" i="2"/>
  <c r="AB36" i="2" s="1"/>
  <c r="Q36" i="2"/>
  <c r="Q35" i="2" s="1"/>
  <c r="Y33" i="2"/>
  <c r="W33" i="2"/>
  <c r="S33" i="2"/>
  <c r="AB33" i="2" s="1"/>
  <c r="Q33" i="2"/>
  <c r="Y29" i="2"/>
  <c r="W29" i="2"/>
  <c r="S29" i="2"/>
  <c r="U29" i="2" s="1"/>
  <c r="Q29" i="2"/>
  <c r="U25" i="2"/>
  <c r="Q24" i="2"/>
  <c r="Q23" i="2" s="1"/>
  <c r="S24" i="2"/>
  <c r="U24" i="2" s="1"/>
  <c r="AB44" i="2"/>
  <c r="AB41" i="2"/>
  <c r="AB38" i="2"/>
  <c r="AB37" i="2"/>
  <c r="AB34" i="2"/>
  <c r="AB32" i="2"/>
  <c r="AB31" i="2"/>
  <c r="AB30" i="2"/>
  <c r="AB28" i="2"/>
  <c r="AB25" i="2"/>
  <c r="AB22" i="2"/>
  <c r="AB19" i="2"/>
  <c r="AB17" i="2"/>
  <c r="AB13" i="2"/>
  <c r="AA44" i="2"/>
  <c r="AA41" i="2"/>
  <c r="AA38" i="2"/>
  <c r="AA37" i="2"/>
  <c r="AA34" i="2"/>
  <c r="AA32" i="2"/>
  <c r="AA31" i="2"/>
  <c r="AA30" i="2"/>
  <c r="AA28" i="2"/>
  <c r="AA25" i="2"/>
  <c r="U32" i="2"/>
  <c r="U30" i="2"/>
  <c r="U31" i="2"/>
  <c r="Y24" i="2"/>
  <c r="AB24" i="2" s="1"/>
  <c r="W24" i="2"/>
  <c r="W23" i="2" s="1"/>
  <c r="AA21" i="2"/>
  <c r="AA20" i="2" s="1"/>
  <c r="Y21" i="2"/>
  <c r="Y20" i="2" s="1"/>
  <c r="W21" i="2"/>
  <c r="W20" i="2" s="1"/>
  <c r="S21" i="2"/>
  <c r="S20" i="2" s="1"/>
  <c r="Q21" i="2"/>
  <c r="Q20" i="2" s="1"/>
  <c r="AA43" i="2" l="1"/>
  <c r="AB20" i="2"/>
  <c r="AB26" i="2"/>
  <c r="S35" i="2"/>
  <c r="S42" i="2"/>
  <c r="Y42" i="2"/>
  <c r="AA42" i="2" s="1"/>
  <c r="AA33" i="2"/>
  <c r="AA36" i="2"/>
  <c r="Y35" i="2"/>
  <c r="Y23" i="2"/>
  <c r="S23" i="2"/>
  <c r="AA29" i="2"/>
  <c r="AB29" i="2"/>
  <c r="AA24" i="2"/>
  <c r="AB21" i="2"/>
  <c r="U20" i="2"/>
  <c r="U21" i="2"/>
  <c r="U22" i="2"/>
  <c r="AA17" i="2"/>
  <c r="U17" i="2"/>
  <c r="AB42" i="2" l="1"/>
  <c r="AA35" i="2"/>
  <c r="AB35" i="2"/>
  <c r="AB15" i="2"/>
  <c r="U15" i="2"/>
  <c r="AA15" i="2"/>
  <c r="Y18" i="2" l="1"/>
  <c r="W18" i="2"/>
  <c r="W14" i="2" s="1"/>
  <c r="Y14" i="2" l="1"/>
  <c r="Q12" i="2"/>
  <c r="Q11" i="2" s="1"/>
  <c r="S12" i="2"/>
  <c r="S11" i="2" s="1"/>
  <c r="W12" i="2"/>
  <c r="W11" i="2" s="1"/>
  <c r="Y12" i="2"/>
  <c r="U13" i="2"/>
  <c r="AA13" i="2"/>
  <c r="Q18" i="2"/>
  <c r="Q14" i="2" s="1"/>
  <c r="S18" i="2"/>
  <c r="S14" i="2" s="1"/>
  <c r="AA18" i="2"/>
  <c r="U19" i="2"/>
  <c r="AA19" i="2"/>
  <c r="U26" i="2"/>
  <c r="Q40" i="2"/>
  <c r="Q39" i="2" s="1"/>
  <c r="Q45" i="2" s="1"/>
  <c r="S40" i="2"/>
  <c r="S39" i="2" s="1"/>
  <c r="W40" i="2"/>
  <c r="W39" i="2" s="1"/>
  <c r="W45" i="2" s="1"/>
  <c r="Y40" i="2"/>
  <c r="U41" i="2"/>
  <c r="S45" i="2" l="1"/>
  <c r="AA14" i="2"/>
  <c r="Y11" i="2"/>
  <c r="AB11" i="2" s="1"/>
  <c r="AB12" i="2"/>
  <c r="AB18" i="2"/>
  <c r="Y39" i="2"/>
  <c r="AA40" i="2"/>
  <c r="AB40" i="2"/>
  <c r="AB14" i="2"/>
  <c r="U40" i="2"/>
  <c r="U12" i="2"/>
  <c r="U14" i="2"/>
  <c r="U39" i="2"/>
  <c r="AA23" i="2"/>
  <c r="AA11" i="2"/>
  <c r="U11" i="2"/>
  <c r="AB23" i="2"/>
  <c r="U18" i="2"/>
  <c r="AA12" i="2"/>
  <c r="Y45" i="2" l="1"/>
  <c r="AA45" i="2" s="1"/>
  <c r="AB39" i="2"/>
  <c r="AA39" i="2"/>
  <c r="U23" i="2"/>
  <c r="U45" i="2" l="1"/>
</calcChain>
</file>

<file path=xl/sharedStrings.xml><?xml version="1.0" encoding="utf-8"?>
<sst xmlns="http://schemas.openxmlformats.org/spreadsheetml/2006/main" count="65" uniqueCount="60">
  <si>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</si>
  <si>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</si>
  <si>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</si>
  <si>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</si>
  <si>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</si>
  <si>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</si>
  <si>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</si>
  <si>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</si>
  <si>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Муниципальная программа "Обеспечение жильем молодых семей Лысогорского муниципального района на 2015-2020 годы"</t>
  </si>
  <si>
    <t>Социальное обеспечение населения</t>
  </si>
  <si>
    <t>Социальная политика</t>
  </si>
  <si>
    <t>5600000000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</si>
  <si>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</si>
  <si>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</si>
  <si>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</si>
  <si>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</si>
  <si>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</si>
  <si>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</si>
  <si>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</si>
  <si>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</si>
  <si>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6000000000</t>
  </si>
  <si>
    <t xml:space="preserve">Муниципальная программа «Профилактика правонарушений и усиление борьбы с преступностью на территории Лысогорского муниципального района Саратовской области на 2015-2017 гг. 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</si>
  <si>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</si>
  <si>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</si>
  <si>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</si>
  <si>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</si>
  <si>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</si>
  <si>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</si>
  <si>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</si>
  <si>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</si>
  <si>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</si>
  <si>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</si>
  <si>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% исполнения к исполнению 2016 года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</si>
  <si>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</si>
  <si>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</si>
  <si>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</si>
  <si>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</si>
  <si>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Подпрограмма « Развитие системы дошкольного образования»   муниципальной программы «Развитие образования в Лысогорском районе Саратовской области на 2017 год».</t>
  </si>
  <si>
    <t xml:space="preserve">Подпрограмма «Развитие системы общего и дополнительного образования» муниципальной программы «Развитие образования в Лысогорском районе Саратовской области на 2017 год».  </t>
  </si>
  <si>
    <t>Дополнительное образование</t>
  </si>
  <si>
    <t xml:space="preserve"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2017 год».   </t>
  </si>
  <si>
    <t xml:space="preserve">Подпрограмма «Система образования в сфере культуры» муниципальной программы Лысогоркого района Саратовской области «Культура Лысогорского района 2016-2017г.»   </t>
  </si>
  <si>
    <t xml:space="preserve">Муниципальная программа «Организация летнего отдыха, оздоровления и занятости детей, подростков учреждений Лысогорского муниципального района на 2017 год». </t>
  </si>
  <si>
    <t xml:space="preserve">Культура и кинематография </t>
  </si>
  <si>
    <t xml:space="preserve">Подпрограмма «Библиотеки» муниципальной программы Лысогоркого района Саратовской области «Культура Лысогорского района 2016-2017г.»   </t>
  </si>
  <si>
    <t>Культура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</si>
  <si>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2016-2017г.»   </t>
  </si>
  <si>
    <t xml:space="preserve">Физическая культура и спорт </t>
  </si>
  <si>
    <t xml:space="preserve">Физическая культура </t>
  </si>
  <si>
    <t xml:space="preserve">Муниципальная программа Лысогорского района Саратовской области «Развитие физической культуры, спорта, туризма на 2017 год» </t>
  </si>
  <si>
    <t>Муниципальная программа "Содержание автомобильных дорог общего пользования местного значения Лысогорского муниципального района на 2017 год"</t>
  </si>
  <si>
    <t xml:space="preserve">Муниципальная программа «Капитальный ремонт, ремонт и содержание автомобильных дорог общего пользования местного значения» </t>
  </si>
  <si>
    <t>Муниципальная программа "Создание в общеобразовательных организациях Лысогорского района, расположенных в сельской местности, условий для занятий физической культурой и спортом"</t>
  </si>
  <si>
    <t>ё</t>
  </si>
  <si>
    <t>Сведения по исполнению муниципальных  программ по Лысогорскому району на 31 декабря 2017 года</t>
  </si>
  <si>
    <t>Утвержденные бюджетные назначения на 31 декабря 2016 года</t>
  </si>
  <si>
    <t>Кассовое исполнение на 31 декабря 2016 года</t>
  </si>
  <si>
    <t>% исполнения на 31 декабря 2017 года</t>
  </si>
  <si>
    <t>Утвержденные бюджетные назначения на 31 декабря 2017 года</t>
  </si>
  <si>
    <t>Кассовое исполнение на 31 декабря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</si>
</sst>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7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6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8" fillId="3" borderId="15" xfId="1" applyNumberFormat="1" applyFont="1" applyFill="1" applyBorder="1" applyAlignment="1" applyProtection="1">
      <protection hidden="1"/>
    </xf>
    <xf numFmtId="168" fontId="11" fillId="3" borderId="5" xfId="1" applyNumberFormat="1" applyFont="1" applyFill="1" applyBorder="1" applyAlignment="1" applyProtection="1">
      <protection hidden="1"/>
    </xf>
    <xf numFmtId="167" fontId="11" fillId="3" borderId="5" xfId="1" applyNumberFormat="1" applyFont="1" applyFill="1" applyBorder="1" applyAlignment="1" applyProtection="1">
      <protection hidden="1"/>
    </xf>
    <xf numFmtId="0" fontId="11" fillId="3" borderId="5" xfId="1" applyNumberFormat="1" applyFont="1" applyFill="1" applyBorder="1" applyAlignment="1" applyProtection="1">
      <protection hidden="1"/>
    </xf>
    <xf numFmtId="10" fontId="8" fillId="3" borderId="5" xfId="1" applyNumberFormat="1" applyFont="1" applyFill="1" applyBorder="1" applyAlignment="1" applyProtection="1">
      <protection hidden="1"/>
    </xf>
    <xf numFmtId="10" fontId="11" fillId="3" borderId="5" xfId="1" applyNumberFormat="1" applyFont="1" applyFill="1" applyBorder="1" applyAlignment="1" applyProtection="1">
      <protection hidden="1"/>
    </xf>
    <xf numFmtId="10" fontId="10" fillId="3" borderId="15" xfId="1" applyNumberFormat="1" applyFont="1" applyFill="1" applyBorder="1" applyAlignment="1" applyProtection="1">
      <protection hidden="1"/>
    </xf>
    <xf numFmtId="165" fontId="11" fillId="3" borderId="5" xfId="1" applyNumberFormat="1" applyFont="1" applyFill="1" applyBorder="1" applyAlignment="1" applyProtection="1"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27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5" fontId="10" fillId="3" borderId="15" xfId="1" applyNumberFormat="1" applyFont="1" applyFill="1" applyBorder="1" applyAlignment="1" applyProtection="1">
      <protection hidden="1"/>
    </xf>
    <xf numFmtId="10" fontId="8" fillId="3" borderId="13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0" fontId="8" fillId="3" borderId="13" xfId="1" applyNumberFormat="1" applyFont="1" applyFill="1" applyBorder="1" applyAlignment="1" applyProtection="1">
      <protection hidden="1"/>
    </xf>
    <xf numFmtId="165" fontId="8" fillId="3" borderId="13" xfId="1" applyNumberFormat="1" applyFont="1" applyFill="1" applyBorder="1" applyAlignment="1" applyProtection="1">
      <protection hidden="1"/>
    </xf>
    <xf numFmtId="166" fontId="10" fillId="3" borderId="15" xfId="1" applyNumberFormat="1" applyFont="1" applyFill="1" applyBorder="1" applyAlignment="1" applyProtection="1">
      <alignment wrapText="1"/>
      <protection hidden="1"/>
    </xf>
    <xf numFmtId="168" fontId="10" fillId="3" borderId="15" xfId="1" applyNumberFormat="1" applyFont="1" applyFill="1" applyBorder="1" applyAlignment="1" applyProtection="1">
      <protection hidden="1"/>
    </xf>
    <xf numFmtId="167" fontId="10" fillId="3" borderId="15" xfId="1" applyNumberFormat="1" applyFont="1" applyFill="1" applyBorder="1" applyAlignment="1" applyProtection="1">
      <protection hidden="1"/>
    </xf>
    <xf numFmtId="0" fontId="10" fillId="3" borderId="1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0" fontId="8" fillId="0" borderId="2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6" xfId="1" applyNumberFormat="1" applyFont="1" applyFill="1" applyBorder="1" applyAlignment="1" applyProtection="1">
      <alignment horizontal="center" vertical="center" wrapText="1"/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10" fontId="10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4" borderId="11" xfId="1" applyNumberFormat="1" applyFont="1" applyFill="1" applyBorder="1" applyAlignment="1" applyProtection="1">
      <alignment wrapText="1"/>
      <protection hidden="1"/>
    </xf>
    <xf numFmtId="168" fontId="8" fillId="4" borderId="11" xfId="1" applyNumberFormat="1" applyFont="1" applyFill="1" applyBorder="1" applyAlignment="1" applyProtection="1">
      <protection hidden="1"/>
    </xf>
    <xf numFmtId="167" fontId="8" fillId="4" borderId="11" xfId="1" applyNumberFormat="1" applyFont="1" applyFill="1" applyBorder="1" applyAlignment="1" applyProtection="1">
      <protection hidden="1"/>
    </xf>
    <xf numFmtId="165" fontId="8" fillId="4" borderId="11" xfId="1" applyNumberFormat="1" applyFont="1" applyFill="1" applyBorder="1" applyAlignment="1" applyProtection="1">
      <protection hidden="1"/>
    </xf>
    <xf numFmtId="10" fontId="8" fillId="4" borderId="11" xfId="1" applyNumberFormat="1" applyFont="1" applyFill="1" applyBorder="1" applyAlignment="1" applyProtection="1">
      <protection hidden="1"/>
    </xf>
    <xf numFmtId="10" fontId="10" fillId="4" borderId="11" xfId="1" applyNumberFormat="1" applyFont="1" applyFill="1" applyBorder="1" applyAlignment="1" applyProtection="1">
      <protection hidden="1"/>
    </xf>
    <xf numFmtId="166" fontId="9" fillId="4" borderId="28" xfId="1" applyNumberFormat="1" applyFont="1" applyFill="1" applyBorder="1" applyAlignment="1" applyProtection="1">
      <alignment wrapText="1"/>
      <protection hidden="1"/>
    </xf>
    <xf numFmtId="168" fontId="8" fillId="4" borderId="8" xfId="1" applyNumberFormat="1" applyFont="1" applyFill="1" applyBorder="1" applyAlignment="1" applyProtection="1">
      <protection hidden="1"/>
    </xf>
    <xf numFmtId="167" fontId="8" fillId="4" borderId="8" xfId="1" applyNumberFormat="1" applyFont="1" applyFill="1" applyBorder="1" applyAlignment="1" applyProtection="1">
      <protection hidden="1"/>
    </xf>
    <xf numFmtId="0" fontId="10" fillId="4" borderId="8" xfId="1" applyNumberFormat="1" applyFont="1" applyFill="1" applyBorder="1" applyAlignment="1" applyProtection="1">
      <protection hidden="1"/>
    </xf>
    <xf numFmtId="165" fontId="8" fillId="4" borderId="8" xfId="1" applyNumberFormat="1" applyFont="1" applyFill="1" applyBorder="1" applyAlignment="1" applyProtection="1">
      <protection hidden="1"/>
    </xf>
    <xf numFmtId="165" fontId="10" fillId="4" borderId="8" xfId="1" applyNumberFormat="1" applyFont="1" applyFill="1" applyBorder="1" applyAlignment="1" applyProtection="1">
      <protection hidden="1"/>
    </xf>
    <xf numFmtId="10" fontId="8" fillId="4" borderId="8" xfId="1" applyNumberFormat="1" applyFont="1" applyFill="1" applyBorder="1" applyAlignment="1" applyProtection="1">
      <protection hidden="1"/>
    </xf>
    <xf numFmtId="10" fontId="10" fillId="4" borderId="29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27" xfId="1" applyNumberFormat="1" applyFont="1" applyFill="1" applyBorder="1" applyAlignment="1" applyProtection="1">
      <protection hidden="1"/>
    </xf>
    <xf numFmtId="166" fontId="10" fillId="3" borderId="30" xfId="1" applyNumberFormat="1" applyFont="1" applyFill="1" applyBorder="1" applyAlignment="1" applyProtection="1">
      <alignment wrapText="1"/>
      <protection hidden="1"/>
    </xf>
    <xf numFmtId="168" fontId="10" fillId="3" borderId="4" xfId="1" applyNumberFormat="1" applyFont="1" applyFill="1" applyBorder="1" applyAlignment="1" applyProtection="1">
      <protection hidden="1"/>
    </xf>
    <xf numFmtId="167" fontId="10" fillId="3" borderId="4" xfId="1" applyNumberFormat="1" applyFont="1" applyFill="1" applyBorder="1" applyAlignment="1" applyProtection="1">
      <protection hidden="1"/>
    </xf>
    <xf numFmtId="0" fontId="10" fillId="3" borderId="4" xfId="1" applyNumberFormat="1" applyFont="1" applyFill="1" applyBorder="1" applyAlignment="1" applyProtection="1">
      <protection hidden="1"/>
    </xf>
    <xf numFmtId="165" fontId="10" fillId="3" borderId="4" xfId="1" applyNumberFormat="1" applyFont="1" applyFill="1" applyBorder="1" applyAlignment="1" applyProtection="1">
      <protection hidden="1"/>
    </xf>
    <xf numFmtId="10" fontId="10" fillId="3" borderId="4" xfId="1" applyNumberFormat="1" applyFont="1" applyFill="1" applyBorder="1" applyAlignment="1" applyProtection="1">
      <protection hidden="1"/>
    </xf>
    <xf numFmtId="10" fontId="10" fillId="3" borderId="31" xfId="1" applyNumberFormat="1" applyFont="1" applyFill="1" applyBorder="1" applyAlignment="1" applyProtection="1">
      <protection hidden="1"/>
    </xf>
    <xf numFmtId="0" fontId="8" fillId="4" borderId="11" xfId="1" applyNumberFormat="1" applyFont="1" applyFill="1" applyBorder="1" applyAlignment="1" applyProtection="1">
      <protection hidden="1"/>
    </xf>
    <xf numFmtId="0" fontId="8" fillId="4" borderId="8" xfId="1" applyNumberFormat="1" applyFont="1" applyFill="1" applyBorder="1" applyAlignment="1" applyProtection="1">
      <protection hidden="1"/>
    </xf>
    <xf numFmtId="168" fontId="9" fillId="2" borderId="5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6" fontId="10" fillId="2" borderId="5" xfId="1" applyNumberFormat="1" applyFont="1" applyFill="1" applyBorder="1" applyAlignment="1" applyProtection="1">
      <alignment wrapText="1"/>
      <protection hidden="1"/>
    </xf>
    <xf numFmtId="168" fontId="10" fillId="2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6" fontId="8" fillId="4" borderId="28" xfId="1" applyNumberFormat="1" applyFont="1" applyFill="1" applyBorder="1" applyAlignment="1" applyProtection="1">
      <alignment wrapText="1"/>
      <protection hidden="1"/>
    </xf>
    <xf numFmtId="166" fontId="10" fillId="2" borderId="10" xfId="1" applyNumberFormat="1" applyFont="1" applyFill="1" applyBorder="1" applyAlignment="1" applyProtection="1">
      <alignment wrapText="1"/>
      <protection hidden="1"/>
    </xf>
    <xf numFmtId="164" fontId="8" fillId="3" borderId="13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168" fontId="8" fillId="3" borderId="5" xfId="1" applyNumberFormat="1" applyFont="1" applyFill="1" applyBorder="1" applyAlignment="1" applyProtection="1">
      <protection hidden="1"/>
    </xf>
    <xf numFmtId="167" fontId="8" fillId="3" borderId="5" xfId="1" applyNumberFormat="1" applyFont="1" applyFill="1" applyBorder="1" applyAlignment="1" applyProtection="1">
      <protection hidden="1"/>
    </xf>
    <xf numFmtId="0" fontId="8" fillId="3" borderId="5" xfId="1" applyNumberFormat="1" applyFont="1" applyFill="1" applyBorder="1" applyAlignment="1" applyProtection="1">
      <protection hidden="1"/>
    </xf>
    <xf numFmtId="165" fontId="8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6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6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7" xfId="1" applyNumberFormat="1" applyFont="1" applyFill="1" applyBorder="1" applyAlignment="1" applyProtection="1">
      <protection hidden="1"/>
    </xf>
    <xf numFmtId="0" fontId="8" fillId="3" borderId="12" xfId="1" applyNumberFormat="1" applyFont="1" applyFill="1" applyBorder="1" applyAlignment="1" applyProtection="1">
      <alignment horizontal="right" wrapText="1"/>
      <protection hidden="1"/>
    </xf>
    <xf numFmtId="0" fontId="8" fillId="3" borderId="13" xfId="1" applyNumberFormat="1" applyFont="1" applyFill="1" applyBorder="1" applyAlignment="1" applyProtection="1">
      <alignment horizontal="right" wrapText="1"/>
      <protection hidden="1"/>
    </xf>
    <xf numFmtId="0" fontId="7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9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NumberFormat="1" applyFont="1" applyFill="1" applyAlignment="1" applyProtection="1">
      <alignment horizontal="center" vertical="center"/>
      <protection hidden="1"/>
    </xf>
    <xf numFmtId="0" fontId="7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3" xfId="1" applyNumberFormat="1" applyFont="1" applyFill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showGridLines="0" showZeros="0" tabSelected="1" zoomScale="82" zoomScaleNormal="82" workbookViewId="0">
      <pane xSplit="14" ySplit="9" topLeftCell="O10" activePane="bottomRight" state="frozen"/>
      <selection pane="topRight" activeCell="O1" sqref="O1"/>
      <selection pane="bottomLeft" activeCell="A10" sqref="A10"/>
      <selection pane="bottomRight" activeCell="Y39" sqref="Y39"/>
    </sheetView>
  </sheetViews>
  <sheetFormatPr defaultColWidth="9.140625" defaultRowHeight="12.75" x14ac:dyDescent="0.2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2.85546875" style="1" customWidth="1"/>
    <col min="24" max="24" width="0" style="1" hidden="1" customWidth="1"/>
    <col min="25" max="25" width="12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 x14ac:dyDescent="0.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 t="s">
        <v>5</v>
      </c>
      <c r="X1" s="38"/>
      <c r="Y1" s="38"/>
      <c r="Z1" s="38"/>
      <c r="AA1" s="39"/>
      <c r="AB1" s="39"/>
    </row>
    <row r="2" spans="1:28" ht="12.75" customHeight="1" x14ac:dyDescent="0.2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8"/>
      <c r="M2" s="38"/>
      <c r="N2" s="38"/>
      <c r="O2" s="38"/>
      <c r="P2" s="38"/>
      <c r="Q2" s="38"/>
      <c r="R2" s="38"/>
      <c r="S2" s="38"/>
      <c r="T2" s="38"/>
      <c r="U2" s="39"/>
      <c r="V2" s="38"/>
      <c r="W2" s="38" t="s">
        <v>5</v>
      </c>
      <c r="X2" s="39"/>
      <c r="Y2" s="39"/>
      <c r="Z2" s="39"/>
      <c r="AA2" s="39"/>
      <c r="AB2" s="39"/>
    </row>
    <row r="3" spans="1:28" ht="15" customHeigh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40"/>
      <c r="M3" s="40"/>
      <c r="N3" s="40"/>
      <c r="O3" s="40"/>
      <c r="P3" s="40"/>
      <c r="Q3" s="40"/>
      <c r="R3" s="40"/>
      <c r="S3" s="40"/>
      <c r="T3" s="40"/>
      <c r="U3" s="41"/>
      <c r="V3" s="40"/>
      <c r="W3" s="40"/>
      <c r="X3" s="40"/>
      <c r="Y3" s="41"/>
      <c r="Z3" s="38"/>
      <c r="AA3" s="39"/>
      <c r="AB3" s="39"/>
    </row>
    <row r="4" spans="1:28" ht="15" customHeight="1" x14ac:dyDescent="0.25">
      <c r="A4" s="17"/>
      <c r="B4" s="16"/>
      <c r="C4" s="16"/>
      <c r="D4" s="16"/>
      <c r="E4" s="16"/>
      <c r="F4" s="16"/>
      <c r="G4" s="16"/>
      <c r="H4" s="16"/>
      <c r="I4" s="16"/>
      <c r="J4" s="16"/>
      <c r="K4" s="16"/>
      <c r="L4" s="40"/>
      <c r="M4" s="40"/>
      <c r="N4" s="40"/>
      <c r="O4" s="40"/>
      <c r="P4" s="40"/>
      <c r="Q4" s="40"/>
      <c r="R4" s="40"/>
      <c r="S4" s="40"/>
      <c r="T4" s="40"/>
      <c r="U4" s="41"/>
      <c r="V4" s="40"/>
      <c r="W4" s="40"/>
      <c r="X4" s="40"/>
      <c r="Y4" s="41"/>
      <c r="Z4" s="38"/>
      <c r="AA4" s="39"/>
      <c r="AB4" s="39"/>
    </row>
    <row r="5" spans="1:28" ht="12.75" customHeight="1" x14ac:dyDescent="0.2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34" t="s">
        <v>54</v>
      </c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</row>
    <row r="6" spans="1:28" ht="12.75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39"/>
      <c r="AA6" s="39"/>
      <c r="AB6" s="39"/>
    </row>
    <row r="7" spans="1:28" ht="15" customHeight="1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3"/>
      <c r="L7" s="42"/>
      <c r="M7" s="42"/>
      <c r="N7" s="42"/>
      <c r="O7" s="42"/>
      <c r="P7" s="41"/>
      <c r="Q7" s="42"/>
      <c r="R7" s="42"/>
      <c r="S7" s="42"/>
      <c r="T7" s="42"/>
      <c r="U7" s="43"/>
      <c r="V7" s="42"/>
      <c r="W7" s="42"/>
      <c r="X7" s="42"/>
      <c r="Y7" s="43"/>
      <c r="Z7" s="43"/>
      <c r="AA7" s="39"/>
      <c r="AB7" s="39"/>
    </row>
    <row r="8" spans="1:28" ht="17.25" customHeight="1" x14ac:dyDescent="0.2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35" t="s">
        <v>29</v>
      </c>
      <c r="M8" s="130" t="s">
        <v>28</v>
      </c>
      <c r="N8" s="130" t="s">
        <v>27</v>
      </c>
      <c r="O8" s="130"/>
      <c r="P8" s="44" t="s">
        <v>26</v>
      </c>
      <c r="Q8" s="130" t="s">
        <v>55</v>
      </c>
      <c r="R8" s="44"/>
      <c r="S8" s="130" t="s">
        <v>56</v>
      </c>
      <c r="T8" s="130" t="s">
        <v>25</v>
      </c>
      <c r="U8" s="130" t="s">
        <v>57</v>
      </c>
      <c r="V8" s="130" t="s">
        <v>24</v>
      </c>
      <c r="W8" s="130" t="s">
        <v>58</v>
      </c>
      <c r="X8" s="44"/>
      <c r="Y8" s="130" t="s">
        <v>59</v>
      </c>
      <c r="Z8" s="130" t="s">
        <v>25</v>
      </c>
      <c r="AA8" s="130" t="s">
        <v>30</v>
      </c>
      <c r="AB8" s="132" t="s">
        <v>32</v>
      </c>
    </row>
    <row r="9" spans="1:28" ht="47.25" customHeight="1" thickBot="1" x14ac:dyDescent="0.25">
      <c r="A9" s="11"/>
      <c r="B9" s="12"/>
      <c r="C9" s="12"/>
      <c r="D9" s="12"/>
      <c r="E9" s="12"/>
      <c r="F9" s="12"/>
      <c r="G9" s="12"/>
      <c r="H9" s="12"/>
      <c r="I9" s="12"/>
      <c r="J9" s="12"/>
      <c r="K9" s="12"/>
      <c r="L9" s="136"/>
      <c r="M9" s="131"/>
      <c r="N9" s="131"/>
      <c r="O9" s="131"/>
      <c r="P9" s="45"/>
      <c r="Q9" s="131"/>
      <c r="R9" s="45"/>
      <c r="S9" s="131"/>
      <c r="T9" s="131"/>
      <c r="U9" s="131"/>
      <c r="V9" s="131"/>
      <c r="W9" s="131"/>
      <c r="X9" s="45"/>
      <c r="Y9" s="131"/>
      <c r="Z9" s="131"/>
      <c r="AA9" s="131"/>
      <c r="AB9" s="133"/>
    </row>
    <row r="10" spans="1:28" ht="11.25" customHeight="1" thickBot="1" x14ac:dyDescent="0.25">
      <c r="A10" s="11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72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4"/>
    </row>
    <row r="11" spans="1:28" ht="21" customHeight="1" x14ac:dyDescent="0.2">
      <c r="A11" s="11"/>
      <c r="B11" s="126">
        <v>1</v>
      </c>
      <c r="C11" s="127"/>
      <c r="D11" s="127"/>
      <c r="E11" s="127"/>
      <c r="F11" s="127"/>
      <c r="G11" s="127"/>
      <c r="H11" s="127"/>
      <c r="I11" s="127"/>
      <c r="J11" s="127"/>
      <c r="K11" s="127"/>
      <c r="L11" s="87" t="s">
        <v>23</v>
      </c>
      <c r="M11" s="88">
        <v>1</v>
      </c>
      <c r="N11" s="88">
        <v>0</v>
      </c>
      <c r="O11" s="89">
        <v>0</v>
      </c>
      <c r="P11" s="90"/>
      <c r="Q11" s="91">
        <f>Q12</f>
        <v>97200</v>
      </c>
      <c r="R11" s="92"/>
      <c r="S11" s="91">
        <f>S12</f>
        <v>97195.89</v>
      </c>
      <c r="T11" s="92"/>
      <c r="U11" s="93">
        <f t="shared" ref="U11:U45" si="0">S11/Q11</f>
        <v>0.99995771604938266</v>
      </c>
      <c r="V11" s="92"/>
      <c r="W11" s="91">
        <f>W12</f>
        <v>0</v>
      </c>
      <c r="X11" s="92"/>
      <c r="Y11" s="91">
        <f>Y12</f>
        <v>0</v>
      </c>
      <c r="Z11" s="92"/>
      <c r="AA11" s="93" t="e">
        <f t="shared" ref="AA11:AA23" si="1">Y11/W11</f>
        <v>#DIV/0!</v>
      </c>
      <c r="AB11" s="94">
        <f t="shared" ref="AB11:AB44" si="2">Y11/S11</f>
        <v>0</v>
      </c>
    </row>
    <row r="12" spans="1:28" ht="21.75" customHeight="1" x14ac:dyDescent="0.2">
      <c r="A12" s="11"/>
      <c r="B12" s="122">
        <v>13</v>
      </c>
      <c r="C12" s="123"/>
      <c r="D12" s="123"/>
      <c r="E12" s="123"/>
      <c r="F12" s="123"/>
      <c r="G12" s="123"/>
      <c r="H12" s="123"/>
      <c r="I12" s="123"/>
      <c r="J12" s="123"/>
      <c r="K12" s="123"/>
      <c r="L12" s="95" t="s">
        <v>22</v>
      </c>
      <c r="M12" s="75">
        <v>1</v>
      </c>
      <c r="N12" s="75">
        <v>13</v>
      </c>
      <c r="O12" s="76">
        <v>0</v>
      </c>
      <c r="P12" s="77"/>
      <c r="Q12" s="70">
        <f>Q13</f>
        <v>97200</v>
      </c>
      <c r="R12" s="70"/>
      <c r="S12" s="70">
        <f>S13</f>
        <v>97195.89</v>
      </c>
      <c r="T12" s="70"/>
      <c r="U12" s="71">
        <f t="shared" si="0"/>
        <v>0.99995771604938266</v>
      </c>
      <c r="V12" s="70"/>
      <c r="W12" s="70">
        <f>W13</f>
        <v>0</v>
      </c>
      <c r="X12" s="70"/>
      <c r="Y12" s="70">
        <f>Y13</f>
        <v>0</v>
      </c>
      <c r="Z12" s="70"/>
      <c r="AA12" s="71" t="e">
        <f t="shared" si="1"/>
        <v>#DIV/0!</v>
      </c>
      <c r="AB12" s="96">
        <f t="shared" si="2"/>
        <v>0</v>
      </c>
    </row>
    <row r="13" spans="1:28" ht="71.25" customHeight="1" thickBot="1" x14ac:dyDescent="0.25">
      <c r="A13" s="11"/>
      <c r="B13" s="122" t="s">
        <v>20</v>
      </c>
      <c r="C13" s="123"/>
      <c r="D13" s="123"/>
      <c r="E13" s="123"/>
      <c r="F13" s="123"/>
      <c r="G13" s="123"/>
      <c r="H13" s="123"/>
      <c r="I13" s="123"/>
      <c r="J13" s="123"/>
      <c r="K13" s="123"/>
      <c r="L13" s="97" t="s">
        <v>21</v>
      </c>
      <c r="M13" s="98">
        <v>1</v>
      </c>
      <c r="N13" s="98">
        <v>13</v>
      </c>
      <c r="O13" s="99"/>
      <c r="P13" s="100"/>
      <c r="Q13" s="101">
        <v>97200</v>
      </c>
      <c r="R13" s="101"/>
      <c r="S13" s="101">
        <v>97195.89</v>
      </c>
      <c r="T13" s="101"/>
      <c r="U13" s="102">
        <f t="shared" si="0"/>
        <v>0.99995771604938266</v>
      </c>
      <c r="V13" s="101"/>
      <c r="W13" s="101"/>
      <c r="X13" s="101"/>
      <c r="Y13" s="101"/>
      <c r="Z13" s="101"/>
      <c r="AA13" s="102" t="e">
        <f t="shared" si="1"/>
        <v>#DIV/0!</v>
      </c>
      <c r="AB13" s="103">
        <f t="shared" si="2"/>
        <v>0</v>
      </c>
    </row>
    <row r="14" spans="1:28" ht="21" customHeight="1" x14ac:dyDescent="0.2">
      <c r="A14" s="11"/>
      <c r="B14" s="124">
        <v>4</v>
      </c>
      <c r="C14" s="125"/>
      <c r="D14" s="125"/>
      <c r="E14" s="125"/>
      <c r="F14" s="125"/>
      <c r="G14" s="125"/>
      <c r="H14" s="125"/>
      <c r="I14" s="125"/>
      <c r="J14" s="125"/>
      <c r="K14" s="125"/>
      <c r="L14" s="87" t="s">
        <v>19</v>
      </c>
      <c r="M14" s="88">
        <v>4</v>
      </c>
      <c r="N14" s="88">
        <v>0</v>
      </c>
      <c r="O14" s="89">
        <v>0</v>
      </c>
      <c r="P14" s="90"/>
      <c r="Q14" s="91">
        <f>Q18+Q15</f>
        <v>5700</v>
      </c>
      <c r="R14" s="92"/>
      <c r="S14" s="91">
        <f>S18+S15</f>
        <v>0</v>
      </c>
      <c r="T14" s="92"/>
      <c r="U14" s="93">
        <f t="shared" si="0"/>
        <v>0</v>
      </c>
      <c r="V14" s="92"/>
      <c r="W14" s="91">
        <f>W18+W15</f>
        <v>4821771</v>
      </c>
      <c r="X14" s="92"/>
      <c r="Y14" s="91">
        <f>Y18+Y15</f>
        <v>1602736</v>
      </c>
      <c r="Z14" s="92"/>
      <c r="AA14" s="93">
        <f t="shared" si="1"/>
        <v>0.33239571103646359</v>
      </c>
      <c r="AB14" s="94" t="e">
        <f t="shared" si="2"/>
        <v>#DIV/0!</v>
      </c>
    </row>
    <row r="15" spans="1:28" s="33" customFormat="1" ht="20.25" customHeight="1" x14ac:dyDescent="0.2">
      <c r="A15" s="30"/>
      <c r="B15" s="31"/>
      <c r="C15" s="32"/>
      <c r="D15" s="32"/>
      <c r="E15" s="32"/>
      <c r="F15" s="32"/>
      <c r="G15" s="32"/>
      <c r="H15" s="32"/>
      <c r="I15" s="32"/>
      <c r="J15" s="32"/>
      <c r="K15" s="32"/>
      <c r="L15" s="95" t="s">
        <v>31</v>
      </c>
      <c r="M15" s="75">
        <v>4</v>
      </c>
      <c r="N15" s="75">
        <v>9</v>
      </c>
      <c r="O15" s="76"/>
      <c r="P15" s="79"/>
      <c r="Q15" s="70">
        <f>Q17+Q16</f>
        <v>0</v>
      </c>
      <c r="R15" s="80"/>
      <c r="S15" s="70">
        <f>S17+S16</f>
        <v>0</v>
      </c>
      <c r="T15" s="80"/>
      <c r="U15" s="71" t="e">
        <f t="shared" si="0"/>
        <v>#DIV/0!</v>
      </c>
      <c r="V15" s="80"/>
      <c r="W15" s="70">
        <f>W17+W16</f>
        <v>4816771</v>
      </c>
      <c r="X15" s="80"/>
      <c r="Y15" s="70">
        <f>Y17+Y16</f>
        <v>1602736</v>
      </c>
      <c r="Z15" s="80"/>
      <c r="AA15" s="71">
        <f t="shared" si="1"/>
        <v>0.33274075101349015</v>
      </c>
      <c r="AB15" s="96" t="e">
        <f t="shared" si="2"/>
        <v>#DIV/0!</v>
      </c>
    </row>
    <row r="16" spans="1:28" s="33" customFormat="1" ht="51" customHeight="1" x14ac:dyDescent="0.2">
      <c r="A16" s="30"/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69" t="s">
        <v>50</v>
      </c>
      <c r="M16" s="57"/>
      <c r="N16" s="57"/>
      <c r="O16" s="58"/>
      <c r="P16" s="59"/>
      <c r="Q16" s="56"/>
      <c r="R16" s="56"/>
      <c r="S16" s="56"/>
      <c r="T16" s="56"/>
      <c r="U16" s="54"/>
      <c r="V16" s="56"/>
      <c r="W16" s="56">
        <v>1580000</v>
      </c>
      <c r="X16" s="56"/>
      <c r="Y16" s="56">
        <v>411952</v>
      </c>
      <c r="Z16" s="56"/>
      <c r="AA16" s="54">
        <f t="shared" si="1"/>
        <v>0.26072911392405063</v>
      </c>
      <c r="AB16" s="55" t="e">
        <f t="shared" si="2"/>
        <v>#DIV/0!</v>
      </c>
    </row>
    <row r="17" spans="1:28" s="33" customFormat="1" ht="48" customHeight="1" x14ac:dyDescent="0.2">
      <c r="A17" s="30"/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69" t="s">
        <v>51</v>
      </c>
      <c r="M17" s="57">
        <v>4</v>
      </c>
      <c r="N17" s="57">
        <v>9</v>
      </c>
      <c r="O17" s="58"/>
      <c r="P17" s="59"/>
      <c r="Q17" s="56"/>
      <c r="R17" s="56"/>
      <c r="S17" s="56"/>
      <c r="T17" s="56"/>
      <c r="U17" s="54" t="e">
        <f t="shared" si="0"/>
        <v>#DIV/0!</v>
      </c>
      <c r="V17" s="56"/>
      <c r="W17" s="56">
        <v>3236771</v>
      </c>
      <c r="X17" s="56"/>
      <c r="Y17" s="56">
        <v>1190784</v>
      </c>
      <c r="Z17" s="56"/>
      <c r="AA17" s="54">
        <f t="shared" si="1"/>
        <v>0.36789256947742055</v>
      </c>
      <c r="AB17" s="55" t="e">
        <f t="shared" si="2"/>
        <v>#DIV/0!</v>
      </c>
    </row>
    <row r="18" spans="1:28" ht="35.25" customHeight="1" x14ac:dyDescent="0.2">
      <c r="A18" s="11"/>
      <c r="B18" s="122">
        <v>12</v>
      </c>
      <c r="C18" s="123"/>
      <c r="D18" s="123"/>
      <c r="E18" s="123"/>
      <c r="F18" s="123"/>
      <c r="G18" s="123"/>
      <c r="H18" s="123"/>
      <c r="I18" s="123"/>
      <c r="J18" s="123"/>
      <c r="K18" s="123"/>
      <c r="L18" s="95" t="s">
        <v>18</v>
      </c>
      <c r="M18" s="75">
        <v>4</v>
      </c>
      <c r="N18" s="75">
        <v>12</v>
      </c>
      <c r="O18" s="76">
        <v>0</v>
      </c>
      <c r="P18" s="77"/>
      <c r="Q18" s="70">
        <f>Q19</f>
        <v>5700</v>
      </c>
      <c r="R18" s="70"/>
      <c r="S18" s="70">
        <f>S19</f>
        <v>0</v>
      </c>
      <c r="T18" s="70"/>
      <c r="U18" s="71">
        <f t="shared" si="0"/>
        <v>0</v>
      </c>
      <c r="V18" s="70"/>
      <c r="W18" s="70">
        <f>W19</f>
        <v>5000</v>
      </c>
      <c r="X18" s="70"/>
      <c r="Y18" s="70">
        <f>Y19</f>
        <v>0</v>
      </c>
      <c r="Z18" s="70"/>
      <c r="AA18" s="71">
        <f t="shared" si="1"/>
        <v>0</v>
      </c>
      <c r="AB18" s="96" t="e">
        <f t="shared" si="2"/>
        <v>#DIV/0!</v>
      </c>
    </row>
    <row r="19" spans="1:28" ht="47.25" customHeight="1" thickBot="1" x14ac:dyDescent="0.25">
      <c r="A19" s="11"/>
      <c r="B19" s="122" t="s">
        <v>16</v>
      </c>
      <c r="C19" s="123"/>
      <c r="D19" s="123"/>
      <c r="E19" s="123"/>
      <c r="F19" s="123"/>
      <c r="G19" s="123"/>
      <c r="H19" s="123"/>
      <c r="I19" s="123"/>
      <c r="J19" s="123"/>
      <c r="K19" s="123"/>
      <c r="L19" s="97" t="s">
        <v>17</v>
      </c>
      <c r="M19" s="98">
        <v>4</v>
      </c>
      <c r="N19" s="98">
        <v>12</v>
      </c>
      <c r="O19" s="99"/>
      <c r="P19" s="100"/>
      <c r="Q19" s="101">
        <v>5700</v>
      </c>
      <c r="R19" s="101"/>
      <c r="S19" s="101"/>
      <c r="T19" s="101"/>
      <c r="U19" s="102">
        <f t="shared" si="0"/>
        <v>0</v>
      </c>
      <c r="V19" s="101"/>
      <c r="W19" s="101">
        <v>5000</v>
      </c>
      <c r="X19" s="101"/>
      <c r="Y19" s="101"/>
      <c r="Z19" s="101"/>
      <c r="AA19" s="102">
        <f t="shared" si="1"/>
        <v>0</v>
      </c>
      <c r="AB19" s="103" t="e">
        <f t="shared" si="2"/>
        <v>#DIV/0!</v>
      </c>
    </row>
    <row r="20" spans="1:28" ht="18.75" customHeight="1" x14ac:dyDescent="0.2">
      <c r="A20" s="11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87" t="s">
        <v>33</v>
      </c>
      <c r="M20" s="88">
        <v>5</v>
      </c>
      <c r="N20" s="88"/>
      <c r="O20" s="89"/>
      <c r="P20" s="105"/>
      <c r="Q20" s="91">
        <f>Q21</f>
        <v>0</v>
      </c>
      <c r="R20" s="91"/>
      <c r="S20" s="91">
        <f>S21</f>
        <v>0</v>
      </c>
      <c r="T20" s="91"/>
      <c r="U20" s="91" t="e">
        <f>S20/Q20</f>
        <v>#DIV/0!</v>
      </c>
      <c r="V20" s="91"/>
      <c r="W20" s="91">
        <f>W21</f>
        <v>1060000</v>
      </c>
      <c r="X20" s="91"/>
      <c r="Y20" s="91">
        <f>Y21</f>
        <v>600000</v>
      </c>
      <c r="Z20" s="91"/>
      <c r="AA20" s="91">
        <f>AA21</f>
        <v>0</v>
      </c>
      <c r="AB20" s="94" t="e">
        <f t="shared" si="2"/>
        <v>#DIV/0!</v>
      </c>
    </row>
    <row r="21" spans="1:28" ht="17.25" customHeight="1" x14ac:dyDescent="0.2">
      <c r="A21" s="11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95" t="s">
        <v>34</v>
      </c>
      <c r="M21" s="75">
        <v>5</v>
      </c>
      <c r="N21" s="75">
        <v>2</v>
      </c>
      <c r="O21" s="76"/>
      <c r="P21" s="77"/>
      <c r="Q21" s="70">
        <f>Q22</f>
        <v>0</v>
      </c>
      <c r="R21" s="70"/>
      <c r="S21" s="70">
        <f>S22</f>
        <v>0</v>
      </c>
      <c r="T21" s="70"/>
      <c r="U21" s="71" t="e">
        <f>S21/Q21</f>
        <v>#DIV/0!</v>
      </c>
      <c r="V21" s="70"/>
      <c r="W21" s="70">
        <f>W22</f>
        <v>1060000</v>
      </c>
      <c r="X21" s="70"/>
      <c r="Y21" s="70">
        <f>Y22</f>
        <v>600000</v>
      </c>
      <c r="Z21" s="70"/>
      <c r="AA21" s="70">
        <f>AA22</f>
        <v>0</v>
      </c>
      <c r="AB21" s="96" t="e">
        <f t="shared" si="2"/>
        <v>#DIV/0!</v>
      </c>
    </row>
    <row r="22" spans="1:28" ht="62.25" customHeight="1" thickBot="1" x14ac:dyDescent="0.25">
      <c r="A22" s="11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97" t="s">
        <v>35</v>
      </c>
      <c r="M22" s="98">
        <v>5</v>
      </c>
      <c r="N22" s="98">
        <v>2</v>
      </c>
      <c r="O22" s="99"/>
      <c r="P22" s="100"/>
      <c r="Q22" s="101"/>
      <c r="R22" s="101"/>
      <c r="S22" s="101"/>
      <c r="T22" s="101"/>
      <c r="U22" s="102" t="e">
        <f>S21/Q21</f>
        <v>#DIV/0!</v>
      </c>
      <c r="V22" s="101"/>
      <c r="W22" s="101">
        <v>1060000</v>
      </c>
      <c r="X22" s="101"/>
      <c r="Y22" s="101">
        <v>600000</v>
      </c>
      <c r="Z22" s="101"/>
      <c r="AA22" s="102"/>
      <c r="AB22" s="103" t="e">
        <f t="shared" si="2"/>
        <v>#DIV/0!</v>
      </c>
    </row>
    <row r="23" spans="1:28" ht="21" customHeight="1" x14ac:dyDescent="0.2">
      <c r="A23" s="11"/>
      <c r="B23" s="124">
        <v>7</v>
      </c>
      <c r="C23" s="125"/>
      <c r="D23" s="125"/>
      <c r="E23" s="125"/>
      <c r="F23" s="125"/>
      <c r="G23" s="125"/>
      <c r="H23" s="125"/>
      <c r="I23" s="125"/>
      <c r="J23" s="125"/>
      <c r="K23" s="125"/>
      <c r="L23" s="87" t="s">
        <v>15</v>
      </c>
      <c r="M23" s="88">
        <v>7</v>
      </c>
      <c r="N23" s="88">
        <v>0</v>
      </c>
      <c r="O23" s="89">
        <v>0</v>
      </c>
      <c r="P23" s="90"/>
      <c r="Q23" s="91">
        <f>Q24+Q26+Q29+Q33</f>
        <v>1389660</v>
      </c>
      <c r="R23" s="92"/>
      <c r="S23" s="91">
        <f>S24+S26+S29+S33</f>
        <v>1079458.7</v>
      </c>
      <c r="T23" s="92"/>
      <c r="U23" s="93">
        <f t="shared" si="0"/>
        <v>0.77677899630125347</v>
      </c>
      <c r="V23" s="92"/>
      <c r="W23" s="91">
        <f>W24+W26+W29+W33</f>
        <v>43592806.5</v>
      </c>
      <c r="X23" s="92"/>
      <c r="Y23" s="91">
        <f>Y24+Y26+Y29+Y33</f>
        <v>38852048.300000004</v>
      </c>
      <c r="Z23" s="92"/>
      <c r="AA23" s="93">
        <f t="shared" si="1"/>
        <v>0.89124907110534402</v>
      </c>
      <c r="AB23" s="94">
        <f t="shared" si="2"/>
        <v>35.992158199290074</v>
      </c>
    </row>
    <row r="24" spans="1:28" ht="21.75" customHeight="1" x14ac:dyDescent="0.2">
      <c r="A24" s="11"/>
      <c r="B24" s="34"/>
      <c r="C24" s="35"/>
      <c r="D24" s="35"/>
      <c r="E24" s="35"/>
      <c r="F24" s="35"/>
      <c r="G24" s="35"/>
      <c r="H24" s="35"/>
      <c r="I24" s="35"/>
      <c r="J24" s="35"/>
      <c r="K24" s="35"/>
      <c r="L24" s="95" t="s">
        <v>36</v>
      </c>
      <c r="M24" s="75">
        <v>7</v>
      </c>
      <c r="N24" s="75">
        <v>1</v>
      </c>
      <c r="O24" s="76"/>
      <c r="P24" s="79"/>
      <c r="Q24" s="70">
        <f>Q25</f>
        <v>0</v>
      </c>
      <c r="R24" s="80"/>
      <c r="S24" s="70">
        <f>S25</f>
        <v>0</v>
      </c>
      <c r="T24" s="80"/>
      <c r="U24" s="71" t="e">
        <f>S24/Q24</f>
        <v>#DIV/0!</v>
      </c>
      <c r="V24" s="80"/>
      <c r="W24" s="70">
        <f>W25</f>
        <v>13226852</v>
      </c>
      <c r="X24" s="80"/>
      <c r="Y24" s="70">
        <f>Y25</f>
        <v>10280636.25</v>
      </c>
      <c r="Z24" s="80"/>
      <c r="AA24" s="71">
        <f t="shared" ref="AA24:AA45" si="3">Y24/W24</f>
        <v>0.77725495454247162</v>
      </c>
      <c r="AB24" s="96" t="e">
        <f t="shared" si="2"/>
        <v>#DIV/0!</v>
      </c>
    </row>
    <row r="25" spans="1:28" ht="64.5" customHeight="1" x14ac:dyDescent="0.2">
      <c r="A25" s="11"/>
      <c r="B25" s="34"/>
      <c r="C25" s="35"/>
      <c r="D25" s="35"/>
      <c r="E25" s="35"/>
      <c r="F25" s="35"/>
      <c r="G25" s="35"/>
      <c r="H25" s="35"/>
      <c r="I25" s="35"/>
      <c r="J25" s="35"/>
      <c r="K25" s="35"/>
      <c r="L25" s="69" t="s">
        <v>37</v>
      </c>
      <c r="M25" s="47">
        <v>7</v>
      </c>
      <c r="N25" s="47">
        <v>1</v>
      </c>
      <c r="O25" s="48"/>
      <c r="P25" s="49"/>
      <c r="Q25" s="53"/>
      <c r="R25" s="53"/>
      <c r="S25" s="53"/>
      <c r="T25" s="53"/>
      <c r="U25" s="51" t="e">
        <f>S25/Q25</f>
        <v>#DIV/0!</v>
      </c>
      <c r="V25" s="53"/>
      <c r="W25" s="53">
        <v>13226852</v>
      </c>
      <c r="X25" s="53"/>
      <c r="Y25" s="53">
        <v>10280636.25</v>
      </c>
      <c r="Z25" s="53"/>
      <c r="AA25" s="50">
        <f t="shared" si="3"/>
        <v>0.77725495454247162</v>
      </c>
      <c r="AB25" s="55" t="e">
        <f t="shared" si="2"/>
        <v>#DIV/0!</v>
      </c>
    </row>
    <row r="26" spans="1:28" ht="18.75" customHeight="1" x14ac:dyDescent="0.2">
      <c r="A26" s="11"/>
      <c r="B26" s="122">
        <v>2</v>
      </c>
      <c r="C26" s="123"/>
      <c r="D26" s="123"/>
      <c r="E26" s="123"/>
      <c r="F26" s="123"/>
      <c r="G26" s="123"/>
      <c r="H26" s="123"/>
      <c r="I26" s="123"/>
      <c r="J26" s="123"/>
      <c r="K26" s="123"/>
      <c r="L26" s="95" t="s">
        <v>14</v>
      </c>
      <c r="M26" s="75">
        <v>7</v>
      </c>
      <c r="N26" s="75">
        <v>2</v>
      </c>
      <c r="O26" s="76">
        <v>0</v>
      </c>
      <c r="P26" s="77"/>
      <c r="Q26" s="70">
        <f>Q28+Q27</f>
        <v>10260</v>
      </c>
      <c r="R26" s="70"/>
      <c r="S26" s="70">
        <f>S28+S27</f>
        <v>10260</v>
      </c>
      <c r="T26" s="70"/>
      <c r="U26" s="71">
        <f t="shared" si="0"/>
        <v>1</v>
      </c>
      <c r="V26" s="70"/>
      <c r="W26" s="70">
        <f>W28+W27</f>
        <v>21640588.210000001</v>
      </c>
      <c r="X26" s="70"/>
      <c r="Y26" s="70">
        <f>Y28+Y27</f>
        <v>20579488.280000001</v>
      </c>
      <c r="Z26" s="70"/>
      <c r="AA26" s="71" t="s">
        <v>53</v>
      </c>
      <c r="AB26" s="96">
        <f t="shared" si="2"/>
        <v>2005.7980779727097</v>
      </c>
    </row>
    <row r="27" spans="1:28" ht="78" customHeight="1" x14ac:dyDescent="0.2">
      <c r="A27" s="11"/>
      <c r="B27" s="116"/>
      <c r="C27" s="117"/>
      <c r="D27" s="117"/>
      <c r="E27" s="117"/>
      <c r="F27" s="117"/>
      <c r="G27" s="117"/>
      <c r="H27" s="117"/>
      <c r="I27" s="117"/>
      <c r="J27" s="117"/>
      <c r="K27" s="117"/>
      <c r="L27" s="69" t="s">
        <v>52</v>
      </c>
      <c r="M27" s="118">
        <v>7</v>
      </c>
      <c r="N27" s="118">
        <v>2</v>
      </c>
      <c r="O27" s="119"/>
      <c r="P27" s="120"/>
      <c r="Q27" s="121">
        <v>10260</v>
      </c>
      <c r="R27" s="121"/>
      <c r="S27" s="121">
        <v>10260</v>
      </c>
      <c r="T27" s="121"/>
      <c r="U27" s="51">
        <f>S27/Q27</f>
        <v>1</v>
      </c>
      <c r="V27" s="121"/>
      <c r="W27" s="121"/>
      <c r="X27" s="121"/>
      <c r="Y27" s="121"/>
      <c r="Z27" s="121"/>
      <c r="AA27" s="50"/>
      <c r="AB27" s="55"/>
    </row>
    <row r="28" spans="1:28" ht="64.5" customHeight="1" x14ac:dyDescent="0.2">
      <c r="A28" s="11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69" t="s">
        <v>38</v>
      </c>
      <c r="M28" s="47">
        <v>7</v>
      </c>
      <c r="N28" s="47">
        <v>2</v>
      </c>
      <c r="O28" s="48"/>
      <c r="P28" s="49"/>
      <c r="Q28" s="53"/>
      <c r="R28" s="53"/>
      <c r="S28" s="53"/>
      <c r="T28" s="53"/>
      <c r="U28" s="51"/>
      <c r="V28" s="53"/>
      <c r="W28" s="53">
        <v>21640588.210000001</v>
      </c>
      <c r="X28" s="53"/>
      <c r="Y28" s="53">
        <v>20579488.280000001</v>
      </c>
      <c r="Z28" s="53"/>
      <c r="AA28" s="50">
        <f t="shared" si="3"/>
        <v>0.95096714009327754</v>
      </c>
      <c r="AB28" s="55" t="e">
        <f t="shared" si="2"/>
        <v>#DIV/0!</v>
      </c>
    </row>
    <row r="29" spans="1:28" ht="20.25" customHeight="1" x14ac:dyDescent="0.2">
      <c r="A29" s="11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95" t="s">
        <v>39</v>
      </c>
      <c r="M29" s="75">
        <v>7</v>
      </c>
      <c r="N29" s="75">
        <v>3</v>
      </c>
      <c r="O29" s="76"/>
      <c r="P29" s="77"/>
      <c r="Q29" s="70">
        <f>Q30+Q31+Q32</f>
        <v>0</v>
      </c>
      <c r="R29" s="70"/>
      <c r="S29" s="70">
        <f>S30+S31+S32</f>
        <v>0</v>
      </c>
      <c r="T29" s="70"/>
      <c r="U29" s="71" t="e">
        <f>S29/Q29</f>
        <v>#DIV/0!</v>
      </c>
      <c r="V29" s="70"/>
      <c r="W29" s="70">
        <f>W30+W31+W32</f>
        <v>7319558</v>
      </c>
      <c r="X29" s="70"/>
      <c r="Y29" s="70">
        <f>Y30+Y31+Y32</f>
        <v>6586115.4800000004</v>
      </c>
      <c r="Z29" s="70"/>
      <c r="AA29" s="71">
        <f t="shared" si="3"/>
        <v>0.8997968839102034</v>
      </c>
      <c r="AB29" s="96" t="e">
        <f t="shared" si="2"/>
        <v>#DIV/0!</v>
      </c>
    </row>
    <row r="30" spans="1:28" ht="70.5" customHeight="1" x14ac:dyDescent="0.2">
      <c r="A30" s="11"/>
      <c r="B30" s="122" t="s">
        <v>13</v>
      </c>
      <c r="C30" s="123"/>
      <c r="D30" s="123"/>
      <c r="E30" s="123"/>
      <c r="F30" s="123"/>
      <c r="G30" s="123"/>
      <c r="H30" s="123"/>
      <c r="I30" s="123"/>
      <c r="J30" s="123"/>
      <c r="K30" s="123"/>
      <c r="L30" s="69" t="s">
        <v>38</v>
      </c>
      <c r="M30" s="57">
        <v>7</v>
      </c>
      <c r="N30" s="57">
        <v>3</v>
      </c>
      <c r="O30" s="58"/>
      <c r="P30" s="59"/>
      <c r="Q30" s="56"/>
      <c r="R30" s="56"/>
      <c r="S30" s="56"/>
      <c r="T30" s="56"/>
      <c r="U30" s="54" t="e">
        <f t="shared" si="0"/>
        <v>#DIV/0!</v>
      </c>
      <c r="V30" s="56"/>
      <c r="W30" s="56">
        <v>3028962</v>
      </c>
      <c r="X30" s="56"/>
      <c r="Y30" s="56">
        <v>2714371.48</v>
      </c>
      <c r="Z30" s="56"/>
      <c r="AA30" s="50">
        <f t="shared" si="3"/>
        <v>0.89613916582644482</v>
      </c>
      <c r="AB30" s="55" t="e">
        <f t="shared" si="2"/>
        <v>#DIV/0!</v>
      </c>
    </row>
    <row r="31" spans="1:28" ht="67.5" customHeight="1" x14ac:dyDescent="0.2">
      <c r="A31" s="11"/>
      <c r="B31" s="26"/>
      <c r="C31" s="26"/>
      <c r="D31" s="26"/>
      <c r="E31" s="26"/>
      <c r="F31" s="26"/>
      <c r="G31" s="26"/>
      <c r="H31" s="26"/>
      <c r="I31" s="26"/>
      <c r="J31" s="26"/>
      <c r="K31" s="27"/>
      <c r="L31" s="69" t="s">
        <v>40</v>
      </c>
      <c r="M31" s="57">
        <v>7</v>
      </c>
      <c r="N31" s="57">
        <v>3</v>
      </c>
      <c r="O31" s="58"/>
      <c r="P31" s="59"/>
      <c r="Q31" s="56"/>
      <c r="R31" s="56"/>
      <c r="S31" s="56"/>
      <c r="T31" s="56"/>
      <c r="U31" s="50" t="e">
        <f>S31/Q31</f>
        <v>#DIV/0!</v>
      </c>
      <c r="V31" s="56"/>
      <c r="W31" s="56">
        <v>124400</v>
      </c>
      <c r="X31" s="56"/>
      <c r="Y31" s="56">
        <v>124400</v>
      </c>
      <c r="Z31" s="56"/>
      <c r="AA31" s="50">
        <f t="shared" si="3"/>
        <v>1</v>
      </c>
      <c r="AB31" s="55" t="e">
        <f t="shared" si="2"/>
        <v>#DIV/0!</v>
      </c>
    </row>
    <row r="32" spans="1:28" ht="58.5" customHeight="1" x14ac:dyDescent="0.2">
      <c r="A32" s="11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69" t="s">
        <v>41</v>
      </c>
      <c r="M32" s="57">
        <v>7</v>
      </c>
      <c r="N32" s="57">
        <v>3</v>
      </c>
      <c r="O32" s="58"/>
      <c r="P32" s="59"/>
      <c r="Q32" s="56"/>
      <c r="R32" s="56"/>
      <c r="S32" s="56"/>
      <c r="T32" s="56"/>
      <c r="U32" s="50" t="e">
        <f>S32/Q32</f>
        <v>#DIV/0!</v>
      </c>
      <c r="V32" s="56"/>
      <c r="W32" s="56">
        <v>4166196</v>
      </c>
      <c r="X32" s="56"/>
      <c r="Y32" s="56">
        <v>3747344</v>
      </c>
      <c r="Z32" s="56"/>
      <c r="AA32" s="50">
        <f t="shared" si="3"/>
        <v>0.89946416347190583</v>
      </c>
      <c r="AB32" s="55" t="e">
        <f t="shared" si="2"/>
        <v>#DIV/0!</v>
      </c>
    </row>
    <row r="33" spans="1:28" ht="28.5" customHeight="1" x14ac:dyDescent="0.2">
      <c r="A33" s="11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95" t="s">
        <v>12</v>
      </c>
      <c r="M33" s="106">
        <v>7</v>
      </c>
      <c r="N33" s="106">
        <v>7</v>
      </c>
      <c r="O33" s="107"/>
      <c r="P33" s="108"/>
      <c r="Q33" s="70">
        <f>Q34</f>
        <v>1379400</v>
      </c>
      <c r="R33" s="70"/>
      <c r="S33" s="70">
        <f>S34</f>
        <v>1069198.7</v>
      </c>
      <c r="T33" s="70"/>
      <c r="U33" s="71"/>
      <c r="V33" s="70"/>
      <c r="W33" s="70">
        <f>W34</f>
        <v>1405808.29</v>
      </c>
      <c r="X33" s="70"/>
      <c r="Y33" s="70">
        <f>Y34</f>
        <v>1405808.29</v>
      </c>
      <c r="Z33" s="70"/>
      <c r="AA33" s="71">
        <f t="shared" si="3"/>
        <v>1</v>
      </c>
      <c r="AB33" s="96">
        <f t="shared" si="2"/>
        <v>1.3148241669205174</v>
      </c>
    </row>
    <row r="34" spans="1:28" ht="58.5" customHeight="1" thickBot="1" x14ac:dyDescent="0.25">
      <c r="A34" s="11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97" t="s">
        <v>42</v>
      </c>
      <c r="M34" s="98">
        <v>7</v>
      </c>
      <c r="N34" s="98">
        <v>7</v>
      </c>
      <c r="O34" s="99"/>
      <c r="P34" s="100"/>
      <c r="Q34" s="101">
        <v>1379400</v>
      </c>
      <c r="R34" s="101"/>
      <c r="S34" s="101">
        <v>1069198.7</v>
      </c>
      <c r="T34" s="101"/>
      <c r="U34" s="109"/>
      <c r="V34" s="101"/>
      <c r="W34" s="101">
        <v>1405808.29</v>
      </c>
      <c r="X34" s="101"/>
      <c r="Y34" s="101">
        <v>1405808.29</v>
      </c>
      <c r="Z34" s="101"/>
      <c r="AA34" s="109">
        <f t="shared" si="3"/>
        <v>1</v>
      </c>
      <c r="AB34" s="103">
        <f t="shared" si="2"/>
        <v>1.3148241669205174</v>
      </c>
    </row>
    <row r="35" spans="1:28" ht="24" customHeight="1" x14ac:dyDescent="0.2">
      <c r="A35" s="11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87" t="s">
        <v>43</v>
      </c>
      <c r="M35" s="88">
        <v>8</v>
      </c>
      <c r="N35" s="88"/>
      <c r="O35" s="89"/>
      <c r="P35" s="105"/>
      <c r="Q35" s="91">
        <f>Q36</f>
        <v>0</v>
      </c>
      <c r="R35" s="91"/>
      <c r="S35" s="91">
        <f>S36</f>
        <v>0</v>
      </c>
      <c r="T35" s="91"/>
      <c r="U35" s="93"/>
      <c r="V35" s="91"/>
      <c r="W35" s="91">
        <f>W36</f>
        <v>30203747</v>
      </c>
      <c r="X35" s="91"/>
      <c r="Y35" s="91">
        <f>Y36</f>
        <v>27956744.439999998</v>
      </c>
      <c r="Z35" s="91"/>
      <c r="AA35" s="93">
        <f t="shared" si="3"/>
        <v>0.92560517210000459</v>
      </c>
      <c r="AB35" s="94" t="e">
        <f t="shared" si="2"/>
        <v>#DIV/0!</v>
      </c>
    </row>
    <row r="36" spans="1:28" ht="20.25" customHeight="1" x14ac:dyDescent="0.2">
      <c r="A36" s="11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95" t="s">
        <v>45</v>
      </c>
      <c r="M36" s="75">
        <v>8</v>
      </c>
      <c r="N36" s="75">
        <v>1</v>
      </c>
      <c r="O36" s="76"/>
      <c r="P36" s="77"/>
      <c r="Q36" s="70">
        <f>Q37+Q38</f>
        <v>0</v>
      </c>
      <c r="R36" s="70"/>
      <c r="S36" s="70">
        <f>S37+S38</f>
        <v>0</v>
      </c>
      <c r="T36" s="70"/>
      <c r="U36" s="71"/>
      <c r="V36" s="70"/>
      <c r="W36" s="70">
        <f>W37+W38</f>
        <v>30203747</v>
      </c>
      <c r="X36" s="70"/>
      <c r="Y36" s="70">
        <f>Y37+Y38</f>
        <v>27956744.439999998</v>
      </c>
      <c r="Z36" s="70"/>
      <c r="AA36" s="71">
        <f t="shared" si="3"/>
        <v>0.92560517210000459</v>
      </c>
      <c r="AB36" s="96" t="e">
        <f t="shared" si="2"/>
        <v>#DIV/0!</v>
      </c>
    </row>
    <row r="37" spans="1:28" ht="57" customHeight="1" x14ac:dyDescent="0.2">
      <c r="A37" s="11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69" t="s">
        <v>44</v>
      </c>
      <c r="M37" s="57">
        <v>8</v>
      </c>
      <c r="N37" s="57">
        <v>1</v>
      </c>
      <c r="O37" s="58"/>
      <c r="P37" s="59"/>
      <c r="Q37" s="56"/>
      <c r="R37" s="56"/>
      <c r="S37" s="56"/>
      <c r="T37" s="56"/>
      <c r="U37" s="50"/>
      <c r="V37" s="56"/>
      <c r="W37" s="56">
        <v>10876149</v>
      </c>
      <c r="X37" s="56"/>
      <c r="Y37" s="56">
        <v>9687559.1899999995</v>
      </c>
      <c r="Z37" s="56"/>
      <c r="AA37" s="50">
        <f t="shared" si="3"/>
        <v>0.89071593171443308</v>
      </c>
      <c r="AB37" s="55" t="e">
        <f t="shared" si="2"/>
        <v>#DIV/0!</v>
      </c>
    </row>
    <row r="38" spans="1:28" ht="59.25" customHeight="1" thickBot="1" x14ac:dyDescent="0.25">
      <c r="A38" s="11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97" t="s">
        <v>46</v>
      </c>
      <c r="M38" s="98">
        <v>8</v>
      </c>
      <c r="N38" s="98">
        <v>1</v>
      </c>
      <c r="O38" s="99"/>
      <c r="P38" s="100"/>
      <c r="Q38" s="101"/>
      <c r="R38" s="101"/>
      <c r="S38" s="101"/>
      <c r="T38" s="101"/>
      <c r="U38" s="109"/>
      <c r="V38" s="101"/>
      <c r="W38" s="101">
        <v>19327598</v>
      </c>
      <c r="X38" s="101"/>
      <c r="Y38" s="101">
        <v>18269185.25</v>
      </c>
      <c r="Z38" s="101"/>
      <c r="AA38" s="109">
        <f t="shared" si="3"/>
        <v>0.94523826757986174</v>
      </c>
      <c r="AB38" s="103" t="e">
        <f t="shared" si="2"/>
        <v>#DIV/0!</v>
      </c>
    </row>
    <row r="39" spans="1:28" ht="22.5" customHeight="1" x14ac:dyDescent="0.2">
      <c r="A39" s="11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113" t="s">
        <v>10</v>
      </c>
      <c r="M39" s="88">
        <v>10</v>
      </c>
      <c r="N39" s="88">
        <v>0</v>
      </c>
      <c r="O39" s="89">
        <v>0</v>
      </c>
      <c r="P39" s="90"/>
      <c r="Q39" s="91">
        <f>Q40</f>
        <v>1500</v>
      </c>
      <c r="R39" s="92"/>
      <c r="S39" s="91">
        <f>S40</f>
        <v>1500</v>
      </c>
      <c r="T39" s="92"/>
      <c r="U39" s="93">
        <f>S39/Q39</f>
        <v>1</v>
      </c>
      <c r="V39" s="92"/>
      <c r="W39" s="91">
        <f>W40</f>
        <v>2300</v>
      </c>
      <c r="X39" s="92"/>
      <c r="Y39" s="91">
        <f>Y40</f>
        <v>2300</v>
      </c>
      <c r="Z39" s="92"/>
      <c r="AA39" s="93">
        <f t="shared" si="3"/>
        <v>1</v>
      </c>
      <c r="AB39" s="94">
        <f t="shared" si="2"/>
        <v>1.5333333333333334</v>
      </c>
    </row>
    <row r="40" spans="1:28" ht="19.5" customHeight="1" x14ac:dyDescent="0.2">
      <c r="A40" s="11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114" t="s">
        <v>9</v>
      </c>
      <c r="M40" s="111">
        <v>10</v>
      </c>
      <c r="N40" s="111">
        <v>3</v>
      </c>
      <c r="O40" s="112"/>
      <c r="P40" s="79"/>
      <c r="Q40" s="80">
        <f>Q41</f>
        <v>1500</v>
      </c>
      <c r="R40" s="80"/>
      <c r="S40" s="80">
        <f>S41</f>
        <v>1500</v>
      </c>
      <c r="T40" s="80"/>
      <c r="U40" s="71">
        <f>S40/Q40</f>
        <v>1</v>
      </c>
      <c r="V40" s="80"/>
      <c r="W40" s="80">
        <f>W41</f>
        <v>2300</v>
      </c>
      <c r="X40" s="80"/>
      <c r="Y40" s="80">
        <f>Y41</f>
        <v>2300</v>
      </c>
      <c r="Z40" s="80"/>
      <c r="AA40" s="71">
        <f t="shared" si="3"/>
        <v>1</v>
      </c>
      <c r="AB40" s="96">
        <f t="shared" si="2"/>
        <v>1.5333333333333334</v>
      </c>
    </row>
    <row r="41" spans="1:28" ht="57" customHeight="1" thickBot="1" x14ac:dyDescent="0.25">
      <c r="A41" s="11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97" t="s">
        <v>8</v>
      </c>
      <c r="M41" s="98">
        <v>10</v>
      </c>
      <c r="N41" s="98">
        <v>3</v>
      </c>
      <c r="O41" s="99"/>
      <c r="P41" s="100"/>
      <c r="Q41" s="101">
        <v>1500</v>
      </c>
      <c r="R41" s="101"/>
      <c r="S41" s="101">
        <v>1500</v>
      </c>
      <c r="T41" s="101"/>
      <c r="U41" s="109">
        <f>S41/Q41</f>
        <v>1</v>
      </c>
      <c r="V41" s="101"/>
      <c r="W41" s="101">
        <v>2300</v>
      </c>
      <c r="X41" s="101"/>
      <c r="Y41" s="101">
        <v>2300</v>
      </c>
      <c r="Z41" s="101"/>
      <c r="AA41" s="109">
        <f t="shared" si="3"/>
        <v>1</v>
      </c>
      <c r="AB41" s="103">
        <f t="shared" si="2"/>
        <v>1.5333333333333334</v>
      </c>
    </row>
    <row r="42" spans="1:28" ht="32.25" customHeight="1" x14ac:dyDescent="0.2">
      <c r="A42" s="11"/>
      <c r="B42" s="28"/>
      <c r="C42" s="29"/>
      <c r="D42" s="29"/>
      <c r="E42" s="29"/>
      <c r="F42" s="29"/>
      <c r="G42" s="29"/>
      <c r="H42" s="29"/>
      <c r="I42" s="29"/>
      <c r="J42" s="29"/>
      <c r="K42" s="29"/>
      <c r="L42" s="81" t="s">
        <v>47</v>
      </c>
      <c r="M42" s="82">
        <v>11</v>
      </c>
      <c r="N42" s="82"/>
      <c r="O42" s="83"/>
      <c r="P42" s="104"/>
      <c r="Q42" s="84">
        <f>Q43</f>
        <v>0</v>
      </c>
      <c r="R42" s="84"/>
      <c r="S42" s="84">
        <f>S43</f>
        <v>0</v>
      </c>
      <c r="T42" s="84"/>
      <c r="U42" s="85"/>
      <c r="V42" s="84"/>
      <c r="W42" s="84">
        <f>W43</f>
        <v>6173195.9000000004</v>
      </c>
      <c r="X42" s="84"/>
      <c r="Y42" s="84">
        <f>Y43</f>
        <v>4908939.74</v>
      </c>
      <c r="Z42" s="84"/>
      <c r="AA42" s="85">
        <f t="shared" si="3"/>
        <v>0.79520232623753284</v>
      </c>
      <c r="AB42" s="86" t="e">
        <f t="shared" si="2"/>
        <v>#DIV/0!</v>
      </c>
    </row>
    <row r="43" spans="1:28" ht="16.5" customHeight="1" x14ac:dyDescent="0.2">
      <c r="A43" s="11"/>
      <c r="B43" s="122">
        <v>7</v>
      </c>
      <c r="C43" s="123"/>
      <c r="D43" s="123"/>
      <c r="E43" s="123"/>
      <c r="F43" s="123"/>
      <c r="G43" s="123"/>
      <c r="H43" s="123"/>
      <c r="I43" s="123"/>
      <c r="J43" s="123"/>
      <c r="K43" s="123"/>
      <c r="L43" s="110" t="s">
        <v>48</v>
      </c>
      <c r="M43" s="111">
        <v>11</v>
      </c>
      <c r="N43" s="111">
        <v>1</v>
      </c>
      <c r="O43" s="112"/>
      <c r="P43" s="79"/>
      <c r="Q43" s="80">
        <f>Q44</f>
        <v>0</v>
      </c>
      <c r="R43" s="80"/>
      <c r="S43" s="80">
        <f>S44</f>
        <v>0</v>
      </c>
      <c r="T43" s="80"/>
      <c r="U43" s="71"/>
      <c r="V43" s="80"/>
      <c r="W43" s="80">
        <f>W44</f>
        <v>6173195.9000000004</v>
      </c>
      <c r="X43" s="80"/>
      <c r="Y43" s="80">
        <f>Y44</f>
        <v>4908939.74</v>
      </c>
      <c r="Z43" s="80"/>
      <c r="AA43" s="71">
        <f t="shared" si="3"/>
        <v>0.79520232623753284</v>
      </c>
      <c r="AB43" s="78" t="e">
        <f t="shared" si="2"/>
        <v>#DIV/0!</v>
      </c>
    </row>
    <row r="44" spans="1:28" ht="60" customHeight="1" thickBot="1" x14ac:dyDescent="0.25">
      <c r="A44" s="11"/>
      <c r="B44" s="122" t="s">
        <v>11</v>
      </c>
      <c r="C44" s="123"/>
      <c r="D44" s="123"/>
      <c r="E44" s="123"/>
      <c r="F44" s="123"/>
      <c r="G44" s="123"/>
      <c r="H44" s="123"/>
      <c r="I44" s="123"/>
      <c r="J44" s="123"/>
      <c r="K44" s="123"/>
      <c r="L44" s="65" t="s">
        <v>49</v>
      </c>
      <c r="M44" s="66">
        <v>11</v>
      </c>
      <c r="N44" s="66">
        <v>1</v>
      </c>
      <c r="O44" s="67"/>
      <c r="P44" s="68"/>
      <c r="Q44" s="60"/>
      <c r="R44" s="60"/>
      <c r="S44" s="60"/>
      <c r="T44" s="60"/>
      <c r="U44" s="46"/>
      <c r="V44" s="60"/>
      <c r="W44" s="60">
        <v>6173195.9000000004</v>
      </c>
      <c r="X44" s="60"/>
      <c r="Y44" s="60">
        <v>4908939.74</v>
      </c>
      <c r="Z44" s="60"/>
      <c r="AA44" s="46">
        <f t="shared" si="3"/>
        <v>0.79520232623753284</v>
      </c>
      <c r="AB44" s="52" t="e">
        <f t="shared" si="2"/>
        <v>#DIV/0!</v>
      </c>
    </row>
    <row r="45" spans="1:28" ht="24" customHeight="1" thickBot="1" x14ac:dyDescent="0.25">
      <c r="A45" s="11"/>
      <c r="B45" s="124">
        <v>10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8" t="s">
        <v>6</v>
      </c>
      <c r="M45" s="129"/>
      <c r="N45" s="129"/>
      <c r="O45" s="129"/>
      <c r="P45" s="63"/>
      <c r="Q45" s="64">
        <f>Q11+Q14+Q20+Q23+Q35+Q39+Q42</f>
        <v>1494060</v>
      </c>
      <c r="R45" s="63"/>
      <c r="S45" s="64">
        <f>S11+S14+S20+S23+S35+S39+S42</f>
        <v>1178154.5899999999</v>
      </c>
      <c r="T45" s="115"/>
      <c r="U45" s="61">
        <f t="shared" si="0"/>
        <v>0.78855908731911695</v>
      </c>
      <c r="V45" s="115"/>
      <c r="W45" s="64">
        <f>W11+W14+W20+W23+W35+W39+W42</f>
        <v>85853820.400000006</v>
      </c>
      <c r="X45" s="115"/>
      <c r="Y45" s="64">
        <f>Y11+Y14+Y20+Y23+Y35+Y39+Y42</f>
        <v>73922768.480000004</v>
      </c>
      <c r="Z45" s="115"/>
      <c r="AA45" s="61">
        <f t="shared" si="3"/>
        <v>0.86103062316374213</v>
      </c>
      <c r="AB45" s="62"/>
    </row>
    <row r="46" spans="1:28" ht="12.75" customHeight="1" x14ac:dyDescent="0.2">
      <c r="A46" s="11"/>
      <c r="B46" s="122">
        <v>3</v>
      </c>
      <c r="C46" s="123"/>
      <c r="D46" s="123"/>
      <c r="E46" s="123"/>
      <c r="F46" s="123"/>
      <c r="G46" s="123"/>
      <c r="H46" s="123"/>
      <c r="I46" s="123"/>
      <c r="J46" s="123"/>
      <c r="K46" s="123"/>
      <c r="L46" s="20"/>
      <c r="M46" s="20"/>
      <c r="N46" s="20"/>
      <c r="O46" s="20"/>
      <c r="P46" s="19"/>
      <c r="Q46" s="21"/>
      <c r="R46" s="22"/>
      <c r="S46" s="23"/>
      <c r="T46" s="23"/>
      <c r="U46" s="24"/>
      <c r="V46" s="23"/>
      <c r="W46" s="23"/>
      <c r="X46" s="23"/>
      <c r="Y46" s="23"/>
      <c r="Z46" s="23"/>
      <c r="AA46" s="24"/>
      <c r="AB46" s="25"/>
    </row>
    <row r="47" spans="1:28" ht="38.25" customHeight="1" x14ac:dyDescent="0.2">
      <c r="A47" s="11"/>
      <c r="B47" s="122" t="s">
        <v>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3"/>
      <c r="M47" s="3"/>
      <c r="N47" s="3"/>
      <c r="O47" s="3"/>
      <c r="P47" s="3"/>
      <c r="Q47" s="3"/>
      <c r="R47" s="2"/>
      <c r="S47" s="3"/>
      <c r="T47" s="2"/>
      <c r="U47" s="7" t="s">
        <v>3</v>
      </c>
      <c r="V47" s="7" t="s">
        <v>3</v>
      </c>
      <c r="W47" s="3"/>
      <c r="X47" s="2"/>
      <c r="Y47" s="3"/>
      <c r="Z47" s="3"/>
      <c r="AA47" s="2"/>
      <c r="AB47" s="2"/>
    </row>
    <row r="48" spans="1:28" ht="12.75" customHeight="1" thickBot="1" x14ac:dyDescent="0.25">
      <c r="A48" s="1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3"/>
      <c r="M48" s="3"/>
      <c r="N48" s="3"/>
      <c r="O48" s="3"/>
      <c r="P48" s="6"/>
      <c r="Q48" s="6"/>
      <c r="R48" s="5" t="s">
        <v>2</v>
      </c>
      <c r="S48" s="3"/>
      <c r="T48" s="2"/>
      <c r="U48" s="5" t="s">
        <v>1</v>
      </c>
      <c r="V48" s="4" t="s">
        <v>1</v>
      </c>
      <c r="W48" s="3"/>
      <c r="X48" s="2"/>
      <c r="Y48" s="3"/>
      <c r="Z48" s="3"/>
      <c r="AA48" s="2"/>
      <c r="AB48" s="2"/>
    </row>
    <row r="49" spans="1:28" ht="12.75" customHeight="1" x14ac:dyDescent="0.2">
      <c r="A49" s="18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2"/>
      <c r="AB49" s="2"/>
    </row>
    <row r="50" spans="1:28" ht="12.75" customHeight="1" x14ac:dyDescent="0.2">
      <c r="A50" s="3" t="s">
        <v>4</v>
      </c>
      <c r="B50" s="3"/>
      <c r="C50" s="3"/>
      <c r="D50" s="3"/>
      <c r="E50" s="3"/>
      <c r="F50" s="3"/>
      <c r="G50" s="3"/>
      <c r="H50" s="3"/>
      <c r="I50" s="3"/>
      <c r="J50" s="3"/>
      <c r="K50" s="8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28" ht="12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28" ht="12.75" customHeight="1" x14ac:dyDescent="0.2">
      <c r="A53" s="2" t="s">
        <v>0</v>
      </c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mergeCells count="30">
    <mergeCell ref="L45:O45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  <mergeCell ref="B47:K47"/>
    <mergeCell ref="B46:K46"/>
    <mergeCell ref="B45:K45"/>
    <mergeCell ref="B44:K44"/>
    <mergeCell ref="B43:K43"/>
    <mergeCell ref="B30:K30"/>
    <mergeCell ref="B14:K14"/>
    <mergeCell ref="B13:K13"/>
    <mergeCell ref="B12:K12"/>
    <mergeCell ref="B11:K11"/>
    <mergeCell ref="B26:K26"/>
    <mergeCell ref="B23:K23"/>
    <mergeCell ref="B19:K19"/>
    <mergeCell ref="B18:K18"/>
  </mergeCells>
  <pageMargins left="0.78740157480314965" right="0.39370078740157483" top="0.78740157480314965" bottom="0.39370078740157483" header="0.51181102362204722" footer="0.51181102362204722"/>
  <pageSetup paperSize="9" scale="81" fitToHeight="3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2018-01-11T08:09:24Z</cp:lastPrinted>
  <dcterms:created xsi:type="dcterms:W3CDTF">2016-09-30T09:36:25Z</dcterms:created>
  <dcterms:modified xsi:type="dcterms:W3CDTF">2018-01-11T08:09:26Z</dcterms:modified>
</cp:coreProperties>
</file>